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say\Dropbox\Selltis\BOOK - CRM ROI\Downloads\"/>
    </mc:Choice>
  </mc:AlternateContent>
  <bookViews>
    <workbookView xWindow="0" yWindow="0" windowWidth="23040" windowHeight="8556" activeTab="2"/>
  </bookViews>
  <sheets>
    <sheet name="Sheet1" sheetId="1" r:id="rId1"/>
    <sheet name="moredetailed" sheetId="2" r:id="rId2"/>
    <sheet name="example" sheetId="3" r:id="rId3"/>
  </sheets>
  <definedNames>
    <definedName name="_xlnm.Print_Area" localSheetId="0">Sheet1!$A$1:$M$57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3" l="1"/>
  <c r="I73" i="3" s="1"/>
  <c r="G71" i="3"/>
  <c r="I71" i="3" s="1"/>
  <c r="H69" i="3"/>
  <c r="G69" i="3"/>
  <c r="H67" i="3"/>
  <c r="G67" i="3"/>
  <c r="H65" i="3"/>
  <c r="G65" i="3"/>
  <c r="I56" i="3"/>
  <c r="G56" i="3"/>
  <c r="H54" i="3"/>
  <c r="G54" i="3"/>
  <c r="I69" i="3" s="1"/>
  <c r="H52" i="3"/>
  <c r="G52" i="3"/>
  <c r="I52" i="3" s="1"/>
  <c r="H50" i="3"/>
  <c r="G50" i="3"/>
  <c r="I65" i="3" s="1"/>
  <c r="L43" i="3"/>
  <c r="G58" i="3" s="1"/>
  <c r="I58" i="3" s="1"/>
  <c r="C23" i="3"/>
  <c r="E17" i="3"/>
  <c r="F73" i="3" s="1"/>
  <c r="E12" i="3"/>
  <c r="K71" i="3" l="1"/>
  <c r="K69" i="3"/>
  <c r="K73" i="3"/>
  <c r="I54" i="3"/>
  <c r="K65" i="3"/>
  <c r="I67" i="3"/>
  <c r="K67" i="3" s="1"/>
  <c r="K75" i="3"/>
  <c r="E21" i="3"/>
  <c r="I50" i="3"/>
  <c r="F67" i="3"/>
  <c r="F69" i="3"/>
  <c r="F65" i="3"/>
  <c r="L65" i="3" s="1"/>
  <c r="F71" i="3"/>
  <c r="E15" i="2"/>
  <c r="K72" i="2" s="1"/>
  <c r="E14" i="1"/>
  <c r="I68" i="2"/>
  <c r="G68" i="2"/>
  <c r="H66" i="2"/>
  <c r="G66" i="2"/>
  <c r="H64" i="2"/>
  <c r="G64" i="2"/>
  <c r="H62" i="2"/>
  <c r="G62" i="2"/>
  <c r="G53" i="2"/>
  <c r="I53" i="2" s="1"/>
  <c r="H51" i="2"/>
  <c r="G51" i="2"/>
  <c r="I51" i="2" s="1"/>
  <c r="I49" i="2"/>
  <c r="H49" i="2"/>
  <c r="G49" i="2"/>
  <c r="I64" i="2" s="1"/>
  <c r="H47" i="2"/>
  <c r="G47" i="2"/>
  <c r="I62" i="2" s="1"/>
  <c r="L41" i="2"/>
  <c r="G70" i="2" s="1"/>
  <c r="I70" i="2" s="1"/>
  <c r="C21" i="2"/>
  <c r="E10" i="2"/>
  <c r="F52" i="3" l="1"/>
  <c r="G23" i="3"/>
  <c r="E24" i="3" s="1"/>
  <c r="K60" i="3"/>
  <c r="F50" i="3"/>
  <c r="F54" i="3"/>
  <c r="F58" i="3"/>
  <c r="F56" i="3"/>
  <c r="M56" i="3"/>
  <c r="M54" i="3"/>
  <c r="M52" i="3"/>
  <c r="M50" i="3"/>
  <c r="I60" i="3"/>
  <c r="M58" i="3"/>
  <c r="I75" i="3"/>
  <c r="K64" i="2"/>
  <c r="F64" i="2"/>
  <c r="K70" i="2"/>
  <c r="E19" i="2"/>
  <c r="F51" i="2" s="1"/>
  <c r="F66" i="2"/>
  <c r="K68" i="2"/>
  <c r="I47" i="2"/>
  <c r="I66" i="2"/>
  <c r="K66" i="2" s="1"/>
  <c r="F62" i="2"/>
  <c r="L62" i="2" s="1"/>
  <c r="K62" i="2"/>
  <c r="F68" i="2"/>
  <c r="F70" i="2"/>
  <c r="G55" i="2"/>
  <c r="I55" i="2" s="1"/>
  <c r="I67" i="1"/>
  <c r="G67" i="1"/>
  <c r="H65" i="1"/>
  <c r="G65" i="1"/>
  <c r="H63" i="1"/>
  <c r="G63" i="1"/>
  <c r="H61" i="1"/>
  <c r="G61" i="1"/>
  <c r="G54" i="1"/>
  <c r="I54" i="1" s="1"/>
  <c r="G52" i="1"/>
  <c r="I52" i="1" s="1"/>
  <c r="H50" i="1"/>
  <c r="G50" i="1"/>
  <c r="I50" i="1" s="1"/>
  <c r="I48" i="1"/>
  <c r="H48" i="1"/>
  <c r="G48" i="1"/>
  <c r="I63" i="1" s="1"/>
  <c r="H46" i="1"/>
  <c r="G46" i="1"/>
  <c r="I46" i="1" s="1"/>
  <c r="L40" i="1"/>
  <c r="G69" i="1" s="1"/>
  <c r="I69" i="1" s="1"/>
  <c r="C20" i="1"/>
  <c r="K71" i="1"/>
  <c r="E10" i="1"/>
  <c r="K57" i="2" l="1"/>
  <c r="M47" i="2"/>
  <c r="F49" i="2"/>
  <c r="M55" i="2"/>
  <c r="G21" i="2"/>
  <c r="E22" i="2" s="1"/>
  <c r="F47" i="2"/>
  <c r="F53" i="2"/>
  <c r="F55" i="2"/>
  <c r="M51" i="2"/>
  <c r="M53" i="2"/>
  <c r="M49" i="2"/>
  <c r="I57" i="2"/>
  <c r="I72" i="2"/>
  <c r="F63" i="1"/>
  <c r="E18" i="1"/>
  <c r="G20" i="1" s="1"/>
  <c r="E21" i="1" s="1"/>
  <c r="K69" i="1"/>
  <c r="K63" i="1"/>
  <c r="K54" i="1"/>
  <c r="K67" i="1"/>
  <c r="I56" i="1"/>
  <c r="K46" i="1"/>
  <c r="F65" i="1"/>
  <c r="I65" i="1"/>
  <c r="K65" i="1" s="1"/>
  <c r="K56" i="1"/>
  <c r="I61" i="1"/>
  <c r="F48" i="1"/>
  <c r="F61" i="1"/>
  <c r="F67" i="1"/>
  <c r="F69" i="1"/>
  <c r="K50" i="1" l="1"/>
  <c r="F50" i="1"/>
  <c r="F52" i="1"/>
  <c r="F46" i="1"/>
  <c r="F54" i="1"/>
  <c r="K52" i="1"/>
  <c r="K48" i="1"/>
  <c r="L61" i="1"/>
  <c r="I71" i="1"/>
  <c r="K61" i="1"/>
</calcChain>
</file>

<file path=xl/sharedStrings.xml><?xml version="1.0" encoding="utf-8"?>
<sst xmlns="http://schemas.openxmlformats.org/spreadsheetml/2006/main" count="352" uniqueCount="76">
  <si>
    <r>
      <t>SalesProcess</t>
    </r>
    <r>
      <rPr>
        <sz val="12"/>
        <color indexed="10"/>
        <rFont val="Arial"/>
        <family val="2"/>
      </rPr>
      <t>360</t>
    </r>
  </si>
  <si>
    <t xml:space="preserve">Brian Gardner </t>
  </si>
  <si>
    <t xml:space="preserve">brian.gardner@salesprocess360.com </t>
  </si>
  <si>
    <t xml:space="preserve">CRM ROI Calculator </t>
  </si>
  <si>
    <t>Annual Sales</t>
  </si>
  <si>
    <t>Fill out yellow fields</t>
  </si>
  <si>
    <t xml:space="preserve"> </t>
  </si>
  <si>
    <t>Avg. GP Margin</t>
  </si>
  <si>
    <t>Calculated</t>
  </si>
  <si>
    <t>Calculated Annual GP</t>
  </si>
  <si>
    <t>Number of CRM users</t>
  </si>
  <si>
    <t>Calculated Annual Cost</t>
  </si>
  <si>
    <t>Start Up Cost</t>
  </si>
  <si>
    <t xml:space="preserve">(import, project mgmt, training) </t>
  </si>
  <si>
    <t>Additional first year cost</t>
  </si>
  <si>
    <t xml:space="preserve"> (Mods and Additional Web Training)</t>
  </si>
  <si>
    <t>Total First year cost</t>
  </si>
  <si>
    <t xml:space="preserve">   Based on </t>
  </si>
  <si>
    <t xml:space="preserve">avg GP % we will need to bring in </t>
  </si>
  <si>
    <t>in additional Sales to pay for the CRM investment the first year.</t>
  </si>
  <si>
    <t xml:space="preserve">       This is</t>
  </si>
  <si>
    <t>of current sales.</t>
  </si>
  <si>
    <t>Areas we can put some numbers to:</t>
  </si>
  <si>
    <t>(Increase in % of sales)</t>
  </si>
  <si>
    <t>Increase in HIT RATE % on quotes generated?</t>
  </si>
  <si>
    <t>Annual $ quoted per year?</t>
  </si>
  <si>
    <t>Increase in Sales due to better/documented communication between Inside Sales and Outside Sales</t>
  </si>
  <si>
    <t>Time spent by everyone doing reporting and data crunching per week</t>
  </si>
  <si>
    <t>(# of hrs.)</t>
  </si>
  <si>
    <t xml:space="preserve">         cost per hour</t>
  </si>
  <si>
    <t>Cost of losing a sales rep per year based on the following:</t>
  </si>
  <si>
    <t xml:space="preserve">            *</t>
  </si>
  <si>
    <t>$ of lost revenue due to no documented activity to follow up on   (Year)</t>
  </si>
  <si>
    <t xml:space="preserve"> ($/yr)</t>
  </si>
  <si>
    <t xml:space="preserve">            *  </t>
  </si>
  <si>
    <t>Managements time spending with new salesperson trying to get them up tp speed on territory due to no road map   (Year)</t>
  </si>
  <si>
    <t>Lost production time of new salesperson during non supervised time due to no road map   (Year)</t>
  </si>
  <si>
    <t>Total</t>
  </si>
  <si>
    <t>Average number of sales people lost per year</t>
  </si>
  <si>
    <t>Summary Year 1</t>
  </si>
  <si>
    <t>CRM Investment</t>
  </si>
  <si>
    <t xml:space="preserve"> Calculated $</t>
  </si>
  <si>
    <t xml:space="preserve">   GP $</t>
  </si>
  <si>
    <t xml:space="preserve">         ROI %</t>
  </si>
  <si>
    <t xml:space="preserve">  (GP)</t>
  </si>
  <si>
    <t>Increased Sales due to "Front End" focus</t>
  </si>
  <si>
    <t>Increased Hit Rate on quotes</t>
  </si>
  <si>
    <t xml:space="preserve">Increased Sales Inside Sales and Outside Sales </t>
  </si>
  <si>
    <t>Dollars saved on reporting and data crunching</t>
  </si>
  <si>
    <t>Cost of  losing  sale rep and no documentation</t>
  </si>
  <si>
    <t xml:space="preserve">  on </t>
  </si>
  <si>
    <t xml:space="preserve"> Investment </t>
  </si>
  <si>
    <t>Summary Year 2</t>
  </si>
  <si>
    <t xml:space="preserve"> on </t>
  </si>
  <si>
    <t xml:space="preserve">Investment </t>
  </si>
  <si>
    <t>Increase in Sales due to focus and better management of the "Front End" of the sales cycle (Stage 1)</t>
  </si>
  <si>
    <t xml:space="preserve">Monthly fee per user </t>
  </si>
  <si>
    <t xml:space="preserve">(project mgmt, initial modifications, training) </t>
  </si>
  <si>
    <t>(Additional modifications and training)</t>
  </si>
  <si>
    <t>Copyright © 2016 SalesProcess360</t>
  </si>
  <si>
    <t>Start-Up Cost</t>
  </si>
  <si>
    <t>Total First-Year Cost</t>
  </si>
  <si>
    <t>Additional First-Year Cost</t>
  </si>
  <si>
    <t xml:space="preserve">Avg GP % we will need to bring in </t>
  </si>
  <si>
    <t>$ of lost revenue due to no documented activity to follow-up on (Annual)</t>
  </si>
  <si>
    <t>Management's time spent with new salesperson trying to get them up to speed on territory due to no road map (Annual)</t>
  </si>
  <si>
    <t>Lost production time of new salesperson during non-supervised time due to no road map (Annual)</t>
  </si>
  <si>
    <t>Average number of salespeople lost per year</t>
  </si>
  <si>
    <t>The following are calculated based on the numbers you input above:</t>
  </si>
  <si>
    <t xml:space="preserve">Increased Sales - Inside Sales and Outside Sales </t>
  </si>
  <si>
    <t>GP $</t>
  </si>
  <si>
    <t>Calculated $</t>
  </si>
  <si>
    <t>ROI %</t>
  </si>
  <si>
    <t>Cost of losing sales rep and no documentation</t>
  </si>
  <si>
    <t>Update yellow fields with your company's numbers</t>
  </si>
  <si>
    <t>Green cells are automatically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</si>
</sst>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10"/>
      <name val="Arial"/>
      <family val="2"/>
    </font>
    <font>
      <u/>
      <sz val="10"/>
      <color indexed="12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4" fillId="0" borderId="0" xfId="3" applyAlignment="1" applyProtection="1"/>
    <xf numFmtId="0" fontId="5" fillId="0" borderId="0" xfId="0" applyFont="1"/>
    <xf numFmtId="0" fontId="6" fillId="0" borderId="0" xfId="0" applyFont="1"/>
    <xf numFmtId="164" fontId="2" fillId="2" borderId="1" xfId="0" applyNumberFormat="1" applyFont="1" applyFill="1" applyBorder="1"/>
    <xf numFmtId="0" fontId="2" fillId="2" borderId="0" xfId="0" applyFont="1" applyFill="1"/>
    <xf numFmtId="9" fontId="2" fillId="2" borderId="1" xfId="0" applyNumberFormat="1" applyFont="1" applyFill="1" applyBorder="1"/>
    <xf numFmtId="0" fontId="2" fillId="3" borderId="0" xfId="0" applyFont="1" applyFill="1"/>
    <xf numFmtId="164" fontId="2" fillId="3" borderId="0" xfId="0" applyNumberFormat="1" applyFont="1" applyFill="1"/>
    <xf numFmtId="0" fontId="2" fillId="2" borderId="1" xfId="0" applyFont="1" applyFill="1" applyBorder="1"/>
    <xf numFmtId="0" fontId="2" fillId="0" borderId="0" xfId="0" applyFont="1" applyFill="1"/>
    <xf numFmtId="164" fontId="2" fillId="0" borderId="0" xfId="0" applyNumberFormat="1" applyFont="1"/>
    <xf numFmtId="9" fontId="2" fillId="3" borderId="0" xfId="0" applyNumberFormat="1" applyFont="1" applyFill="1"/>
    <xf numFmtId="164" fontId="6" fillId="3" borderId="0" xfId="0" applyNumberFormat="1" applyFont="1" applyFill="1"/>
    <xf numFmtId="10" fontId="2" fillId="3" borderId="0" xfId="0" applyNumberFormat="1" applyFont="1" applyFill="1"/>
    <xf numFmtId="0" fontId="7" fillId="0" borderId="0" xfId="0" applyFont="1"/>
    <xf numFmtId="165" fontId="2" fillId="2" borderId="1" xfId="0" applyNumberFormat="1" applyFont="1" applyFill="1" applyBorder="1"/>
    <xf numFmtId="44" fontId="2" fillId="2" borderId="1" xfId="1" applyFont="1" applyFill="1" applyBorder="1"/>
    <xf numFmtId="166" fontId="2" fillId="2" borderId="1" xfId="0" applyNumberFormat="1" applyFont="1" applyFill="1" applyBorder="1"/>
    <xf numFmtId="3" fontId="2" fillId="2" borderId="1" xfId="0" applyNumberFormat="1" applyFont="1" applyFill="1" applyBorder="1"/>
    <xf numFmtId="3" fontId="2" fillId="0" borderId="0" xfId="0" applyNumberFormat="1" applyFont="1" applyFill="1" applyBorder="1"/>
    <xf numFmtId="0" fontId="8" fillId="0" borderId="0" xfId="0" applyFont="1"/>
    <xf numFmtId="164" fontId="9" fillId="0" borderId="0" xfId="0" applyNumberFormat="1" applyFont="1"/>
    <xf numFmtId="9" fontId="10" fillId="0" borderId="0" xfId="0" applyNumberFormat="1" applyFont="1"/>
    <xf numFmtId="9" fontId="2" fillId="0" borderId="0" xfId="2" applyFont="1" applyAlignment="1">
      <alignment horizontal="center"/>
    </xf>
    <xf numFmtId="3" fontId="2" fillId="0" borderId="0" xfId="0" applyNumberFormat="1" applyFont="1"/>
    <xf numFmtId="9" fontId="2" fillId="0" borderId="0" xfId="2" applyFont="1"/>
    <xf numFmtId="10" fontId="2" fillId="0" borderId="0" xfId="0" applyNumberFormat="1" applyFont="1" applyAlignment="1">
      <alignment horizontal="center"/>
    </xf>
    <xf numFmtId="164" fontId="6" fillId="0" borderId="0" xfId="0" applyNumberFormat="1" applyFont="1"/>
    <xf numFmtId="10" fontId="2" fillId="0" borderId="0" xfId="0" applyNumberFormat="1" applyFont="1"/>
    <xf numFmtId="164" fontId="9" fillId="4" borderId="0" xfId="0" applyNumberFormat="1" applyFont="1" applyFill="1"/>
    <xf numFmtId="10" fontId="9" fillId="4" borderId="0" xfId="2" applyNumberFormat="1" applyFont="1" applyFill="1"/>
    <xf numFmtId="164" fontId="2" fillId="5" borderId="2" xfId="0" applyNumberFormat="1" applyFont="1" applyFill="1" applyBorder="1"/>
    <xf numFmtId="0" fontId="2" fillId="5" borderId="3" xfId="0" applyFont="1" applyFill="1" applyBorder="1"/>
    <xf numFmtId="164" fontId="2" fillId="5" borderId="3" xfId="2" applyNumberFormat="1" applyFont="1" applyFill="1" applyBorder="1"/>
    <xf numFmtId="0" fontId="2" fillId="5" borderId="4" xfId="0" applyFont="1" applyFill="1" applyBorder="1"/>
    <xf numFmtId="164" fontId="9" fillId="4" borderId="0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/>
    <xf numFmtId="164" fontId="2" fillId="5" borderId="3" xfId="2" applyNumberFormat="1" applyFont="1" applyFill="1" applyBorder="1" applyAlignment="1">
      <alignment horizontal="center"/>
    </xf>
    <xf numFmtId="0" fontId="11" fillId="0" borderId="0" xfId="3" applyFont="1" applyAlignment="1" applyProtection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6" borderId="0" xfId="0" applyFont="1" applyFill="1"/>
    <xf numFmtId="0" fontId="6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ian.gardner@salesprocess360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rian.gardner@salesprocess360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brian.gardner@salesprocess360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>
      <selection activeCell="E15" sqref="E15"/>
    </sheetView>
  </sheetViews>
  <sheetFormatPr defaultRowHeight="15" x14ac:dyDescent="0.25"/>
  <cols>
    <col min="1" max="1" width="5.44140625" style="1" customWidth="1"/>
    <col min="2" max="2" width="12" style="1" customWidth="1"/>
    <col min="3" max="3" width="8.88671875" style="1"/>
    <col min="4" max="4" width="12" style="1" customWidth="1"/>
    <col min="5" max="5" width="15" style="1" customWidth="1"/>
    <col min="6" max="6" width="16.88671875" style="1" customWidth="1"/>
    <col min="7" max="7" width="14.77734375" style="1" customWidth="1"/>
    <col min="8" max="8" width="7.21875" style="1" customWidth="1"/>
    <col min="9" max="9" width="13.88671875" style="1" customWidth="1"/>
    <col min="10" max="10" width="8.88671875" style="1"/>
    <col min="11" max="11" width="16.6640625" style="1" customWidth="1"/>
    <col min="12" max="12" width="13.44140625" style="1" customWidth="1"/>
    <col min="13" max="13" width="14" style="1" bestFit="1" customWidth="1"/>
    <col min="14" max="256" width="8.88671875" style="1"/>
    <col min="257" max="257" width="5.44140625" style="1" customWidth="1"/>
    <col min="258" max="258" width="12" style="1" customWidth="1"/>
    <col min="259" max="259" width="8.88671875" style="1"/>
    <col min="260" max="260" width="12" style="1" customWidth="1"/>
    <col min="261" max="261" width="15" style="1" customWidth="1"/>
    <col min="262" max="262" width="16.88671875" style="1" customWidth="1"/>
    <col min="263" max="263" width="14.77734375" style="1" customWidth="1"/>
    <col min="264" max="264" width="7.21875" style="1" customWidth="1"/>
    <col min="265" max="265" width="13.88671875" style="1" customWidth="1"/>
    <col min="266" max="266" width="8.88671875" style="1"/>
    <col min="267" max="267" width="16.6640625" style="1" customWidth="1"/>
    <col min="268" max="268" width="13.44140625" style="1" customWidth="1"/>
    <col min="269" max="269" width="14" style="1" bestFit="1" customWidth="1"/>
    <col min="270" max="512" width="8.88671875" style="1"/>
    <col min="513" max="513" width="5.44140625" style="1" customWidth="1"/>
    <col min="514" max="514" width="12" style="1" customWidth="1"/>
    <col min="515" max="515" width="8.88671875" style="1"/>
    <col min="516" max="516" width="12" style="1" customWidth="1"/>
    <col min="517" max="517" width="15" style="1" customWidth="1"/>
    <col min="518" max="518" width="16.88671875" style="1" customWidth="1"/>
    <col min="519" max="519" width="14.77734375" style="1" customWidth="1"/>
    <col min="520" max="520" width="7.21875" style="1" customWidth="1"/>
    <col min="521" max="521" width="13.88671875" style="1" customWidth="1"/>
    <col min="522" max="522" width="8.88671875" style="1"/>
    <col min="523" max="523" width="16.6640625" style="1" customWidth="1"/>
    <col min="524" max="524" width="13.44140625" style="1" customWidth="1"/>
    <col min="525" max="525" width="14" style="1" bestFit="1" customWidth="1"/>
    <col min="526" max="768" width="8.88671875" style="1"/>
    <col min="769" max="769" width="5.44140625" style="1" customWidth="1"/>
    <col min="770" max="770" width="12" style="1" customWidth="1"/>
    <col min="771" max="771" width="8.88671875" style="1"/>
    <col min="772" max="772" width="12" style="1" customWidth="1"/>
    <col min="773" max="773" width="15" style="1" customWidth="1"/>
    <col min="774" max="774" width="16.88671875" style="1" customWidth="1"/>
    <col min="775" max="775" width="14.77734375" style="1" customWidth="1"/>
    <col min="776" max="776" width="7.21875" style="1" customWidth="1"/>
    <col min="777" max="777" width="13.88671875" style="1" customWidth="1"/>
    <col min="778" max="778" width="8.88671875" style="1"/>
    <col min="779" max="779" width="16.6640625" style="1" customWidth="1"/>
    <col min="780" max="780" width="13.44140625" style="1" customWidth="1"/>
    <col min="781" max="781" width="14" style="1" bestFit="1" customWidth="1"/>
    <col min="782" max="1024" width="8.88671875" style="1"/>
    <col min="1025" max="1025" width="5.44140625" style="1" customWidth="1"/>
    <col min="1026" max="1026" width="12" style="1" customWidth="1"/>
    <col min="1027" max="1027" width="8.88671875" style="1"/>
    <col min="1028" max="1028" width="12" style="1" customWidth="1"/>
    <col min="1029" max="1029" width="15" style="1" customWidth="1"/>
    <col min="1030" max="1030" width="16.88671875" style="1" customWidth="1"/>
    <col min="1031" max="1031" width="14.77734375" style="1" customWidth="1"/>
    <col min="1032" max="1032" width="7.21875" style="1" customWidth="1"/>
    <col min="1033" max="1033" width="13.88671875" style="1" customWidth="1"/>
    <col min="1034" max="1034" width="8.88671875" style="1"/>
    <col min="1035" max="1035" width="16.6640625" style="1" customWidth="1"/>
    <col min="1036" max="1036" width="13.44140625" style="1" customWidth="1"/>
    <col min="1037" max="1037" width="14" style="1" bestFit="1" customWidth="1"/>
    <col min="1038" max="1280" width="8.88671875" style="1"/>
    <col min="1281" max="1281" width="5.44140625" style="1" customWidth="1"/>
    <col min="1282" max="1282" width="12" style="1" customWidth="1"/>
    <col min="1283" max="1283" width="8.88671875" style="1"/>
    <col min="1284" max="1284" width="12" style="1" customWidth="1"/>
    <col min="1285" max="1285" width="15" style="1" customWidth="1"/>
    <col min="1286" max="1286" width="16.88671875" style="1" customWidth="1"/>
    <col min="1287" max="1287" width="14.77734375" style="1" customWidth="1"/>
    <col min="1288" max="1288" width="7.21875" style="1" customWidth="1"/>
    <col min="1289" max="1289" width="13.88671875" style="1" customWidth="1"/>
    <col min="1290" max="1290" width="8.88671875" style="1"/>
    <col min="1291" max="1291" width="16.6640625" style="1" customWidth="1"/>
    <col min="1292" max="1292" width="13.44140625" style="1" customWidth="1"/>
    <col min="1293" max="1293" width="14" style="1" bestFit="1" customWidth="1"/>
    <col min="1294" max="1536" width="8.88671875" style="1"/>
    <col min="1537" max="1537" width="5.44140625" style="1" customWidth="1"/>
    <col min="1538" max="1538" width="12" style="1" customWidth="1"/>
    <col min="1539" max="1539" width="8.88671875" style="1"/>
    <col min="1540" max="1540" width="12" style="1" customWidth="1"/>
    <col min="1541" max="1541" width="15" style="1" customWidth="1"/>
    <col min="1542" max="1542" width="16.88671875" style="1" customWidth="1"/>
    <col min="1543" max="1543" width="14.77734375" style="1" customWidth="1"/>
    <col min="1544" max="1544" width="7.21875" style="1" customWidth="1"/>
    <col min="1545" max="1545" width="13.88671875" style="1" customWidth="1"/>
    <col min="1546" max="1546" width="8.88671875" style="1"/>
    <col min="1547" max="1547" width="16.6640625" style="1" customWidth="1"/>
    <col min="1548" max="1548" width="13.44140625" style="1" customWidth="1"/>
    <col min="1549" max="1549" width="14" style="1" bestFit="1" customWidth="1"/>
    <col min="1550" max="1792" width="8.88671875" style="1"/>
    <col min="1793" max="1793" width="5.44140625" style="1" customWidth="1"/>
    <col min="1794" max="1794" width="12" style="1" customWidth="1"/>
    <col min="1795" max="1795" width="8.88671875" style="1"/>
    <col min="1796" max="1796" width="12" style="1" customWidth="1"/>
    <col min="1797" max="1797" width="15" style="1" customWidth="1"/>
    <col min="1798" max="1798" width="16.88671875" style="1" customWidth="1"/>
    <col min="1799" max="1799" width="14.77734375" style="1" customWidth="1"/>
    <col min="1800" max="1800" width="7.21875" style="1" customWidth="1"/>
    <col min="1801" max="1801" width="13.88671875" style="1" customWidth="1"/>
    <col min="1802" max="1802" width="8.88671875" style="1"/>
    <col min="1803" max="1803" width="16.6640625" style="1" customWidth="1"/>
    <col min="1804" max="1804" width="13.44140625" style="1" customWidth="1"/>
    <col min="1805" max="1805" width="14" style="1" bestFit="1" customWidth="1"/>
    <col min="1806" max="2048" width="8.88671875" style="1"/>
    <col min="2049" max="2049" width="5.44140625" style="1" customWidth="1"/>
    <col min="2050" max="2050" width="12" style="1" customWidth="1"/>
    <col min="2051" max="2051" width="8.88671875" style="1"/>
    <col min="2052" max="2052" width="12" style="1" customWidth="1"/>
    <col min="2053" max="2053" width="15" style="1" customWidth="1"/>
    <col min="2054" max="2054" width="16.88671875" style="1" customWidth="1"/>
    <col min="2055" max="2055" width="14.77734375" style="1" customWidth="1"/>
    <col min="2056" max="2056" width="7.21875" style="1" customWidth="1"/>
    <col min="2057" max="2057" width="13.88671875" style="1" customWidth="1"/>
    <col min="2058" max="2058" width="8.88671875" style="1"/>
    <col min="2059" max="2059" width="16.6640625" style="1" customWidth="1"/>
    <col min="2060" max="2060" width="13.44140625" style="1" customWidth="1"/>
    <col min="2061" max="2061" width="14" style="1" bestFit="1" customWidth="1"/>
    <col min="2062" max="2304" width="8.88671875" style="1"/>
    <col min="2305" max="2305" width="5.44140625" style="1" customWidth="1"/>
    <col min="2306" max="2306" width="12" style="1" customWidth="1"/>
    <col min="2307" max="2307" width="8.88671875" style="1"/>
    <col min="2308" max="2308" width="12" style="1" customWidth="1"/>
    <col min="2309" max="2309" width="15" style="1" customWidth="1"/>
    <col min="2310" max="2310" width="16.88671875" style="1" customWidth="1"/>
    <col min="2311" max="2311" width="14.77734375" style="1" customWidth="1"/>
    <col min="2312" max="2312" width="7.21875" style="1" customWidth="1"/>
    <col min="2313" max="2313" width="13.88671875" style="1" customWidth="1"/>
    <col min="2314" max="2314" width="8.88671875" style="1"/>
    <col min="2315" max="2315" width="16.6640625" style="1" customWidth="1"/>
    <col min="2316" max="2316" width="13.44140625" style="1" customWidth="1"/>
    <col min="2317" max="2317" width="14" style="1" bestFit="1" customWidth="1"/>
    <col min="2318" max="2560" width="8.88671875" style="1"/>
    <col min="2561" max="2561" width="5.44140625" style="1" customWidth="1"/>
    <col min="2562" max="2562" width="12" style="1" customWidth="1"/>
    <col min="2563" max="2563" width="8.88671875" style="1"/>
    <col min="2564" max="2564" width="12" style="1" customWidth="1"/>
    <col min="2565" max="2565" width="15" style="1" customWidth="1"/>
    <col min="2566" max="2566" width="16.88671875" style="1" customWidth="1"/>
    <col min="2567" max="2567" width="14.77734375" style="1" customWidth="1"/>
    <col min="2568" max="2568" width="7.21875" style="1" customWidth="1"/>
    <col min="2569" max="2569" width="13.88671875" style="1" customWidth="1"/>
    <col min="2570" max="2570" width="8.88671875" style="1"/>
    <col min="2571" max="2571" width="16.6640625" style="1" customWidth="1"/>
    <col min="2572" max="2572" width="13.44140625" style="1" customWidth="1"/>
    <col min="2573" max="2573" width="14" style="1" bestFit="1" customWidth="1"/>
    <col min="2574" max="2816" width="8.88671875" style="1"/>
    <col min="2817" max="2817" width="5.44140625" style="1" customWidth="1"/>
    <col min="2818" max="2818" width="12" style="1" customWidth="1"/>
    <col min="2819" max="2819" width="8.88671875" style="1"/>
    <col min="2820" max="2820" width="12" style="1" customWidth="1"/>
    <col min="2821" max="2821" width="15" style="1" customWidth="1"/>
    <col min="2822" max="2822" width="16.88671875" style="1" customWidth="1"/>
    <col min="2823" max="2823" width="14.77734375" style="1" customWidth="1"/>
    <col min="2824" max="2824" width="7.21875" style="1" customWidth="1"/>
    <col min="2825" max="2825" width="13.88671875" style="1" customWidth="1"/>
    <col min="2826" max="2826" width="8.88671875" style="1"/>
    <col min="2827" max="2827" width="16.6640625" style="1" customWidth="1"/>
    <col min="2828" max="2828" width="13.44140625" style="1" customWidth="1"/>
    <col min="2829" max="2829" width="14" style="1" bestFit="1" customWidth="1"/>
    <col min="2830" max="3072" width="8.88671875" style="1"/>
    <col min="3073" max="3073" width="5.44140625" style="1" customWidth="1"/>
    <col min="3074" max="3074" width="12" style="1" customWidth="1"/>
    <col min="3075" max="3075" width="8.88671875" style="1"/>
    <col min="3076" max="3076" width="12" style="1" customWidth="1"/>
    <col min="3077" max="3077" width="15" style="1" customWidth="1"/>
    <col min="3078" max="3078" width="16.88671875" style="1" customWidth="1"/>
    <col min="3079" max="3079" width="14.77734375" style="1" customWidth="1"/>
    <col min="3080" max="3080" width="7.21875" style="1" customWidth="1"/>
    <col min="3081" max="3081" width="13.88671875" style="1" customWidth="1"/>
    <col min="3082" max="3082" width="8.88671875" style="1"/>
    <col min="3083" max="3083" width="16.6640625" style="1" customWidth="1"/>
    <col min="3084" max="3084" width="13.44140625" style="1" customWidth="1"/>
    <col min="3085" max="3085" width="14" style="1" bestFit="1" customWidth="1"/>
    <col min="3086" max="3328" width="8.88671875" style="1"/>
    <col min="3329" max="3329" width="5.44140625" style="1" customWidth="1"/>
    <col min="3330" max="3330" width="12" style="1" customWidth="1"/>
    <col min="3331" max="3331" width="8.88671875" style="1"/>
    <col min="3332" max="3332" width="12" style="1" customWidth="1"/>
    <col min="3333" max="3333" width="15" style="1" customWidth="1"/>
    <col min="3334" max="3334" width="16.88671875" style="1" customWidth="1"/>
    <col min="3335" max="3335" width="14.77734375" style="1" customWidth="1"/>
    <col min="3336" max="3336" width="7.21875" style="1" customWidth="1"/>
    <col min="3337" max="3337" width="13.88671875" style="1" customWidth="1"/>
    <col min="3338" max="3338" width="8.88671875" style="1"/>
    <col min="3339" max="3339" width="16.6640625" style="1" customWidth="1"/>
    <col min="3340" max="3340" width="13.44140625" style="1" customWidth="1"/>
    <col min="3341" max="3341" width="14" style="1" bestFit="1" customWidth="1"/>
    <col min="3342" max="3584" width="8.88671875" style="1"/>
    <col min="3585" max="3585" width="5.44140625" style="1" customWidth="1"/>
    <col min="3586" max="3586" width="12" style="1" customWidth="1"/>
    <col min="3587" max="3587" width="8.88671875" style="1"/>
    <col min="3588" max="3588" width="12" style="1" customWidth="1"/>
    <col min="3589" max="3589" width="15" style="1" customWidth="1"/>
    <col min="3590" max="3590" width="16.88671875" style="1" customWidth="1"/>
    <col min="3591" max="3591" width="14.77734375" style="1" customWidth="1"/>
    <col min="3592" max="3592" width="7.21875" style="1" customWidth="1"/>
    <col min="3593" max="3593" width="13.88671875" style="1" customWidth="1"/>
    <col min="3594" max="3594" width="8.88671875" style="1"/>
    <col min="3595" max="3595" width="16.6640625" style="1" customWidth="1"/>
    <col min="3596" max="3596" width="13.44140625" style="1" customWidth="1"/>
    <col min="3597" max="3597" width="14" style="1" bestFit="1" customWidth="1"/>
    <col min="3598" max="3840" width="8.88671875" style="1"/>
    <col min="3841" max="3841" width="5.44140625" style="1" customWidth="1"/>
    <col min="3842" max="3842" width="12" style="1" customWidth="1"/>
    <col min="3843" max="3843" width="8.88671875" style="1"/>
    <col min="3844" max="3844" width="12" style="1" customWidth="1"/>
    <col min="3845" max="3845" width="15" style="1" customWidth="1"/>
    <col min="3846" max="3846" width="16.88671875" style="1" customWidth="1"/>
    <col min="3847" max="3847" width="14.77734375" style="1" customWidth="1"/>
    <col min="3848" max="3848" width="7.21875" style="1" customWidth="1"/>
    <col min="3849" max="3849" width="13.88671875" style="1" customWidth="1"/>
    <col min="3850" max="3850" width="8.88671875" style="1"/>
    <col min="3851" max="3851" width="16.6640625" style="1" customWidth="1"/>
    <col min="3852" max="3852" width="13.44140625" style="1" customWidth="1"/>
    <col min="3853" max="3853" width="14" style="1" bestFit="1" customWidth="1"/>
    <col min="3854" max="4096" width="8.88671875" style="1"/>
    <col min="4097" max="4097" width="5.44140625" style="1" customWidth="1"/>
    <col min="4098" max="4098" width="12" style="1" customWidth="1"/>
    <col min="4099" max="4099" width="8.88671875" style="1"/>
    <col min="4100" max="4100" width="12" style="1" customWidth="1"/>
    <col min="4101" max="4101" width="15" style="1" customWidth="1"/>
    <col min="4102" max="4102" width="16.88671875" style="1" customWidth="1"/>
    <col min="4103" max="4103" width="14.77734375" style="1" customWidth="1"/>
    <col min="4104" max="4104" width="7.21875" style="1" customWidth="1"/>
    <col min="4105" max="4105" width="13.88671875" style="1" customWidth="1"/>
    <col min="4106" max="4106" width="8.88671875" style="1"/>
    <col min="4107" max="4107" width="16.6640625" style="1" customWidth="1"/>
    <col min="4108" max="4108" width="13.44140625" style="1" customWidth="1"/>
    <col min="4109" max="4109" width="14" style="1" bestFit="1" customWidth="1"/>
    <col min="4110" max="4352" width="8.88671875" style="1"/>
    <col min="4353" max="4353" width="5.44140625" style="1" customWidth="1"/>
    <col min="4354" max="4354" width="12" style="1" customWidth="1"/>
    <col min="4355" max="4355" width="8.88671875" style="1"/>
    <col min="4356" max="4356" width="12" style="1" customWidth="1"/>
    <col min="4357" max="4357" width="15" style="1" customWidth="1"/>
    <col min="4358" max="4358" width="16.88671875" style="1" customWidth="1"/>
    <col min="4359" max="4359" width="14.77734375" style="1" customWidth="1"/>
    <col min="4360" max="4360" width="7.21875" style="1" customWidth="1"/>
    <col min="4361" max="4361" width="13.88671875" style="1" customWidth="1"/>
    <col min="4362" max="4362" width="8.88671875" style="1"/>
    <col min="4363" max="4363" width="16.6640625" style="1" customWidth="1"/>
    <col min="4364" max="4364" width="13.44140625" style="1" customWidth="1"/>
    <col min="4365" max="4365" width="14" style="1" bestFit="1" customWidth="1"/>
    <col min="4366" max="4608" width="8.88671875" style="1"/>
    <col min="4609" max="4609" width="5.44140625" style="1" customWidth="1"/>
    <col min="4610" max="4610" width="12" style="1" customWidth="1"/>
    <col min="4611" max="4611" width="8.88671875" style="1"/>
    <col min="4612" max="4612" width="12" style="1" customWidth="1"/>
    <col min="4613" max="4613" width="15" style="1" customWidth="1"/>
    <col min="4614" max="4614" width="16.88671875" style="1" customWidth="1"/>
    <col min="4615" max="4615" width="14.77734375" style="1" customWidth="1"/>
    <col min="4616" max="4616" width="7.21875" style="1" customWidth="1"/>
    <col min="4617" max="4617" width="13.88671875" style="1" customWidth="1"/>
    <col min="4618" max="4618" width="8.88671875" style="1"/>
    <col min="4619" max="4619" width="16.6640625" style="1" customWidth="1"/>
    <col min="4620" max="4620" width="13.44140625" style="1" customWidth="1"/>
    <col min="4621" max="4621" width="14" style="1" bestFit="1" customWidth="1"/>
    <col min="4622" max="4864" width="8.88671875" style="1"/>
    <col min="4865" max="4865" width="5.44140625" style="1" customWidth="1"/>
    <col min="4866" max="4866" width="12" style="1" customWidth="1"/>
    <col min="4867" max="4867" width="8.88671875" style="1"/>
    <col min="4868" max="4868" width="12" style="1" customWidth="1"/>
    <col min="4869" max="4869" width="15" style="1" customWidth="1"/>
    <col min="4870" max="4870" width="16.88671875" style="1" customWidth="1"/>
    <col min="4871" max="4871" width="14.77734375" style="1" customWidth="1"/>
    <col min="4872" max="4872" width="7.21875" style="1" customWidth="1"/>
    <col min="4873" max="4873" width="13.88671875" style="1" customWidth="1"/>
    <col min="4874" max="4874" width="8.88671875" style="1"/>
    <col min="4875" max="4875" width="16.6640625" style="1" customWidth="1"/>
    <col min="4876" max="4876" width="13.44140625" style="1" customWidth="1"/>
    <col min="4877" max="4877" width="14" style="1" bestFit="1" customWidth="1"/>
    <col min="4878" max="5120" width="8.88671875" style="1"/>
    <col min="5121" max="5121" width="5.44140625" style="1" customWidth="1"/>
    <col min="5122" max="5122" width="12" style="1" customWidth="1"/>
    <col min="5123" max="5123" width="8.88671875" style="1"/>
    <col min="5124" max="5124" width="12" style="1" customWidth="1"/>
    <col min="5125" max="5125" width="15" style="1" customWidth="1"/>
    <col min="5126" max="5126" width="16.88671875" style="1" customWidth="1"/>
    <col min="5127" max="5127" width="14.77734375" style="1" customWidth="1"/>
    <col min="5128" max="5128" width="7.21875" style="1" customWidth="1"/>
    <col min="5129" max="5129" width="13.88671875" style="1" customWidth="1"/>
    <col min="5130" max="5130" width="8.88671875" style="1"/>
    <col min="5131" max="5131" width="16.6640625" style="1" customWidth="1"/>
    <col min="5132" max="5132" width="13.44140625" style="1" customWidth="1"/>
    <col min="5133" max="5133" width="14" style="1" bestFit="1" customWidth="1"/>
    <col min="5134" max="5376" width="8.88671875" style="1"/>
    <col min="5377" max="5377" width="5.44140625" style="1" customWidth="1"/>
    <col min="5378" max="5378" width="12" style="1" customWidth="1"/>
    <col min="5379" max="5379" width="8.88671875" style="1"/>
    <col min="5380" max="5380" width="12" style="1" customWidth="1"/>
    <col min="5381" max="5381" width="15" style="1" customWidth="1"/>
    <col min="5382" max="5382" width="16.88671875" style="1" customWidth="1"/>
    <col min="5383" max="5383" width="14.77734375" style="1" customWidth="1"/>
    <col min="5384" max="5384" width="7.21875" style="1" customWidth="1"/>
    <col min="5385" max="5385" width="13.88671875" style="1" customWidth="1"/>
    <col min="5386" max="5386" width="8.88671875" style="1"/>
    <col min="5387" max="5387" width="16.6640625" style="1" customWidth="1"/>
    <col min="5388" max="5388" width="13.44140625" style="1" customWidth="1"/>
    <col min="5389" max="5389" width="14" style="1" bestFit="1" customWidth="1"/>
    <col min="5390" max="5632" width="8.88671875" style="1"/>
    <col min="5633" max="5633" width="5.44140625" style="1" customWidth="1"/>
    <col min="5634" max="5634" width="12" style="1" customWidth="1"/>
    <col min="5635" max="5635" width="8.88671875" style="1"/>
    <col min="5636" max="5636" width="12" style="1" customWidth="1"/>
    <col min="5637" max="5637" width="15" style="1" customWidth="1"/>
    <col min="5638" max="5638" width="16.88671875" style="1" customWidth="1"/>
    <col min="5639" max="5639" width="14.77734375" style="1" customWidth="1"/>
    <col min="5640" max="5640" width="7.21875" style="1" customWidth="1"/>
    <col min="5641" max="5641" width="13.88671875" style="1" customWidth="1"/>
    <col min="5642" max="5642" width="8.88671875" style="1"/>
    <col min="5643" max="5643" width="16.6640625" style="1" customWidth="1"/>
    <col min="5644" max="5644" width="13.44140625" style="1" customWidth="1"/>
    <col min="5645" max="5645" width="14" style="1" bestFit="1" customWidth="1"/>
    <col min="5646" max="5888" width="8.88671875" style="1"/>
    <col min="5889" max="5889" width="5.44140625" style="1" customWidth="1"/>
    <col min="5890" max="5890" width="12" style="1" customWidth="1"/>
    <col min="5891" max="5891" width="8.88671875" style="1"/>
    <col min="5892" max="5892" width="12" style="1" customWidth="1"/>
    <col min="5893" max="5893" width="15" style="1" customWidth="1"/>
    <col min="5894" max="5894" width="16.88671875" style="1" customWidth="1"/>
    <col min="5895" max="5895" width="14.77734375" style="1" customWidth="1"/>
    <col min="5896" max="5896" width="7.21875" style="1" customWidth="1"/>
    <col min="5897" max="5897" width="13.88671875" style="1" customWidth="1"/>
    <col min="5898" max="5898" width="8.88671875" style="1"/>
    <col min="5899" max="5899" width="16.6640625" style="1" customWidth="1"/>
    <col min="5900" max="5900" width="13.44140625" style="1" customWidth="1"/>
    <col min="5901" max="5901" width="14" style="1" bestFit="1" customWidth="1"/>
    <col min="5902" max="6144" width="8.88671875" style="1"/>
    <col min="6145" max="6145" width="5.44140625" style="1" customWidth="1"/>
    <col min="6146" max="6146" width="12" style="1" customWidth="1"/>
    <col min="6147" max="6147" width="8.88671875" style="1"/>
    <col min="6148" max="6148" width="12" style="1" customWidth="1"/>
    <col min="6149" max="6149" width="15" style="1" customWidth="1"/>
    <col min="6150" max="6150" width="16.88671875" style="1" customWidth="1"/>
    <col min="6151" max="6151" width="14.77734375" style="1" customWidth="1"/>
    <col min="6152" max="6152" width="7.21875" style="1" customWidth="1"/>
    <col min="6153" max="6153" width="13.88671875" style="1" customWidth="1"/>
    <col min="6154" max="6154" width="8.88671875" style="1"/>
    <col min="6155" max="6155" width="16.6640625" style="1" customWidth="1"/>
    <col min="6156" max="6156" width="13.44140625" style="1" customWidth="1"/>
    <col min="6157" max="6157" width="14" style="1" bestFit="1" customWidth="1"/>
    <col min="6158" max="6400" width="8.88671875" style="1"/>
    <col min="6401" max="6401" width="5.44140625" style="1" customWidth="1"/>
    <col min="6402" max="6402" width="12" style="1" customWidth="1"/>
    <col min="6403" max="6403" width="8.88671875" style="1"/>
    <col min="6404" max="6404" width="12" style="1" customWidth="1"/>
    <col min="6405" max="6405" width="15" style="1" customWidth="1"/>
    <col min="6406" max="6406" width="16.88671875" style="1" customWidth="1"/>
    <col min="6407" max="6407" width="14.77734375" style="1" customWidth="1"/>
    <col min="6408" max="6408" width="7.21875" style="1" customWidth="1"/>
    <col min="6409" max="6409" width="13.88671875" style="1" customWidth="1"/>
    <col min="6410" max="6410" width="8.88671875" style="1"/>
    <col min="6411" max="6411" width="16.6640625" style="1" customWidth="1"/>
    <col min="6412" max="6412" width="13.44140625" style="1" customWidth="1"/>
    <col min="6413" max="6413" width="14" style="1" bestFit="1" customWidth="1"/>
    <col min="6414" max="6656" width="8.88671875" style="1"/>
    <col min="6657" max="6657" width="5.44140625" style="1" customWidth="1"/>
    <col min="6658" max="6658" width="12" style="1" customWidth="1"/>
    <col min="6659" max="6659" width="8.88671875" style="1"/>
    <col min="6660" max="6660" width="12" style="1" customWidth="1"/>
    <col min="6661" max="6661" width="15" style="1" customWidth="1"/>
    <col min="6662" max="6662" width="16.88671875" style="1" customWidth="1"/>
    <col min="6663" max="6663" width="14.77734375" style="1" customWidth="1"/>
    <col min="6664" max="6664" width="7.21875" style="1" customWidth="1"/>
    <col min="6665" max="6665" width="13.88671875" style="1" customWidth="1"/>
    <col min="6666" max="6666" width="8.88671875" style="1"/>
    <col min="6667" max="6667" width="16.6640625" style="1" customWidth="1"/>
    <col min="6668" max="6668" width="13.44140625" style="1" customWidth="1"/>
    <col min="6669" max="6669" width="14" style="1" bestFit="1" customWidth="1"/>
    <col min="6670" max="6912" width="8.88671875" style="1"/>
    <col min="6913" max="6913" width="5.44140625" style="1" customWidth="1"/>
    <col min="6914" max="6914" width="12" style="1" customWidth="1"/>
    <col min="6915" max="6915" width="8.88671875" style="1"/>
    <col min="6916" max="6916" width="12" style="1" customWidth="1"/>
    <col min="6917" max="6917" width="15" style="1" customWidth="1"/>
    <col min="6918" max="6918" width="16.88671875" style="1" customWidth="1"/>
    <col min="6919" max="6919" width="14.77734375" style="1" customWidth="1"/>
    <col min="6920" max="6920" width="7.21875" style="1" customWidth="1"/>
    <col min="6921" max="6921" width="13.88671875" style="1" customWidth="1"/>
    <col min="6922" max="6922" width="8.88671875" style="1"/>
    <col min="6923" max="6923" width="16.6640625" style="1" customWidth="1"/>
    <col min="6924" max="6924" width="13.44140625" style="1" customWidth="1"/>
    <col min="6925" max="6925" width="14" style="1" bestFit="1" customWidth="1"/>
    <col min="6926" max="7168" width="8.88671875" style="1"/>
    <col min="7169" max="7169" width="5.44140625" style="1" customWidth="1"/>
    <col min="7170" max="7170" width="12" style="1" customWidth="1"/>
    <col min="7171" max="7171" width="8.88671875" style="1"/>
    <col min="7172" max="7172" width="12" style="1" customWidth="1"/>
    <col min="7173" max="7173" width="15" style="1" customWidth="1"/>
    <col min="7174" max="7174" width="16.88671875" style="1" customWidth="1"/>
    <col min="7175" max="7175" width="14.77734375" style="1" customWidth="1"/>
    <col min="7176" max="7176" width="7.21875" style="1" customWidth="1"/>
    <col min="7177" max="7177" width="13.88671875" style="1" customWidth="1"/>
    <col min="7178" max="7178" width="8.88671875" style="1"/>
    <col min="7179" max="7179" width="16.6640625" style="1" customWidth="1"/>
    <col min="7180" max="7180" width="13.44140625" style="1" customWidth="1"/>
    <col min="7181" max="7181" width="14" style="1" bestFit="1" customWidth="1"/>
    <col min="7182" max="7424" width="8.88671875" style="1"/>
    <col min="7425" max="7425" width="5.44140625" style="1" customWidth="1"/>
    <col min="7426" max="7426" width="12" style="1" customWidth="1"/>
    <col min="7427" max="7427" width="8.88671875" style="1"/>
    <col min="7428" max="7428" width="12" style="1" customWidth="1"/>
    <col min="7429" max="7429" width="15" style="1" customWidth="1"/>
    <col min="7430" max="7430" width="16.88671875" style="1" customWidth="1"/>
    <col min="7431" max="7431" width="14.77734375" style="1" customWidth="1"/>
    <col min="7432" max="7432" width="7.21875" style="1" customWidth="1"/>
    <col min="7433" max="7433" width="13.88671875" style="1" customWidth="1"/>
    <col min="7434" max="7434" width="8.88671875" style="1"/>
    <col min="7435" max="7435" width="16.6640625" style="1" customWidth="1"/>
    <col min="7436" max="7436" width="13.44140625" style="1" customWidth="1"/>
    <col min="7437" max="7437" width="14" style="1" bestFit="1" customWidth="1"/>
    <col min="7438" max="7680" width="8.88671875" style="1"/>
    <col min="7681" max="7681" width="5.44140625" style="1" customWidth="1"/>
    <col min="7682" max="7682" width="12" style="1" customWidth="1"/>
    <col min="7683" max="7683" width="8.88671875" style="1"/>
    <col min="7684" max="7684" width="12" style="1" customWidth="1"/>
    <col min="7685" max="7685" width="15" style="1" customWidth="1"/>
    <col min="7686" max="7686" width="16.88671875" style="1" customWidth="1"/>
    <col min="7687" max="7687" width="14.77734375" style="1" customWidth="1"/>
    <col min="7688" max="7688" width="7.21875" style="1" customWidth="1"/>
    <col min="7689" max="7689" width="13.88671875" style="1" customWidth="1"/>
    <col min="7690" max="7690" width="8.88671875" style="1"/>
    <col min="7691" max="7691" width="16.6640625" style="1" customWidth="1"/>
    <col min="7692" max="7692" width="13.44140625" style="1" customWidth="1"/>
    <col min="7693" max="7693" width="14" style="1" bestFit="1" customWidth="1"/>
    <col min="7694" max="7936" width="8.88671875" style="1"/>
    <col min="7937" max="7937" width="5.44140625" style="1" customWidth="1"/>
    <col min="7938" max="7938" width="12" style="1" customWidth="1"/>
    <col min="7939" max="7939" width="8.88671875" style="1"/>
    <col min="7940" max="7940" width="12" style="1" customWidth="1"/>
    <col min="7941" max="7941" width="15" style="1" customWidth="1"/>
    <col min="7942" max="7942" width="16.88671875" style="1" customWidth="1"/>
    <col min="7943" max="7943" width="14.77734375" style="1" customWidth="1"/>
    <col min="7944" max="7944" width="7.21875" style="1" customWidth="1"/>
    <col min="7945" max="7945" width="13.88671875" style="1" customWidth="1"/>
    <col min="7946" max="7946" width="8.88671875" style="1"/>
    <col min="7947" max="7947" width="16.6640625" style="1" customWidth="1"/>
    <col min="7948" max="7948" width="13.44140625" style="1" customWidth="1"/>
    <col min="7949" max="7949" width="14" style="1" bestFit="1" customWidth="1"/>
    <col min="7950" max="8192" width="8.88671875" style="1"/>
    <col min="8193" max="8193" width="5.44140625" style="1" customWidth="1"/>
    <col min="8194" max="8194" width="12" style="1" customWidth="1"/>
    <col min="8195" max="8195" width="8.88671875" style="1"/>
    <col min="8196" max="8196" width="12" style="1" customWidth="1"/>
    <col min="8197" max="8197" width="15" style="1" customWidth="1"/>
    <col min="8198" max="8198" width="16.88671875" style="1" customWidth="1"/>
    <col min="8199" max="8199" width="14.77734375" style="1" customWidth="1"/>
    <col min="8200" max="8200" width="7.21875" style="1" customWidth="1"/>
    <col min="8201" max="8201" width="13.88671875" style="1" customWidth="1"/>
    <col min="8202" max="8202" width="8.88671875" style="1"/>
    <col min="8203" max="8203" width="16.6640625" style="1" customWidth="1"/>
    <col min="8204" max="8204" width="13.44140625" style="1" customWidth="1"/>
    <col min="8205" max="8205" width="14" style="1" bestFit="1" customWidth="1"/>
    <col min="8206" max="8448" width="8.88671875" style="1"/>
    <col min="8449" max="8449" width="5.44140625" style="1" customWidth="1"/>
    <col min="8450" max="8450" width="12" style="1" customWidth="1"/>
    <col min="8451" max="8451" width="8.88671875" style="1"/>
    <col min="8452" max="8452" width="12" style="1" customWidth="1"/>
    <col min="8453" max="8453" width="15" style="1" customWidth="1"/>
    <col min="8454" max="8454" width="16.88671875" style="1" customWidth="1"/>
    <col min="8455" max="8455" width="14.77734375" style="1" customWidth="1"/>
    <col min="8456" max="8456" width="7.21875" style="1" customWidth="1"/>
    <col min="8457" max="8457" width="13.88671875" style="1" customWidth="1"/>
    <col min="8458" max="8458" width="8.88671875" style="1"/>
    <col min="8459" max="8459" width="16.6640625" style="1" customWidth="1"/>
    <col min="8460" max="8460" width="13.44140625" style="1" customWidth="1"/>
    <col min="8461" max="8461" width="14" style="1" bestFit="1" customWidth="1"/>
    <col min="8462" max="8704" width="8.88671875" style="1"/>
    <col min="8705" max="8705" width="5.44140625" style="1" customWidth="1"/>
    <col min="8706" max="8706" width="12" style="1" customWidth="1"/>
    <col min="8707" max="8707" width="8.88671875" style="1"/>
    <col min="8708" max="8708" width="12" style="1" customWidth="1"/>
    <col min="8709" max="8709" width="15" style="1" customWidth="1"/>
    <col min="8710" max="8710" width="16.88671875" style="1" customWidth="1"/>
    <col min="8711" max="8711" width="14.77734375" style="1" customWidth="1"/>
    <col min="8712" max="8712" width="7.21875" style="1" customWidth="1"/>
    <col min="8713" max="8713" width="13.88671875" style="1" customWidth="1"/>
    <col min="8714" max="8714" width="8.88671875" style="1"/>
    <col min="8715" max="8715" width="16.6640625" style="1" customWidth="1"/>
    <col min="8716" max="8716" width="13.44140625" style="1" customWidth="1"/>
    <col min="8717" max="8717" width="14" style="1" bestFit="1" customWidth="1"/>
    <col min="8718" max="8960" width="8.88671875" style="1"/>
    <col min="8961" max="8961" width="5.44140625" style="1" customWidth="1"/>
    <col min="8962" max="8962" width="12" style="1" customWidth="1"/>
    <col min="8963" max="8963" width="8.88671875" style="1"/>
    <col min="8964" max="8964" width="12" style="1" customWidth="1"/>
    <col min="8965" max="8965" width="15" style="1" customWidth="1"/>
    <col min="8966" max="8966" width="16.88671875" style="1" customWidth="1"/>
    <col min="8967" max="8967" width="14.77734375" style="1" customWidth="1"/>
    <col min="8968" max="8968" width="7.21875" style="1" customWidth="1"/>
    <col min="8969" max="8969" width="13.88671875" style="1" customWidth="1"/>
    <col min="8970" max="8970" width="8.88671875" style="1"/>
    <col min="8971" max="8971" width="16.6640625" style="1" customWidth="1"/>
    <col min="8972" max="8972" width="13.44140625" style="1" customWidth="1"/>
    <col min="8973" max="8973" width="14" style="1" bestFit="1" customWidth="1"/>
    <col min="8974" max="9216" width="8.88671875" style="1"/>
    <col min="9217" max="9217" width="5.44140625" style="1" customWidth="1"/>
    <col min="9218" max="9218" width="12" style="1" customWidth="1"/>
    <col min="9219" max="9219" width="8.88671875" style="1"/>
    <col min="9220" max="9220" width="12" style="1" customWidth="1"/>
    <col min="9221" max="9221" width="15" style="1" customWidth="1"/>
    <col min="9222" max="9222" width="16.88671875" style="1" customWidth="1"/>
    <col min="9223" max="9223" width="14.77734375" style="1" customWidth="1"/>
    <col min="9224" max="9224" width="7.21875" style="1" customWidth="1"/>
    <col min="9225" max="9225" width="13.88671875" style="1" customWidth="1"/>
    <col min="9226" max="9226" width="8.88671875" style="1"/>
    <col min="9227" max="9227" width="16.6640625" style="1" customWidth="1"/>
    <col min="9228" max="9228" width="13.44140625" style="1" customWidth="1"/>
    <col min="9229" max="9229" width="14" style="1" bestFit="1" customWidth="1"/>
    <col min="9230" max="9472" width="8.88671875" style="1"/>
    <col min="9473" max="9473" width="5.44140625" style="1" customWidth="1"/>
    <col min="9474" max="9474" width="12" style="1" customWidth="1"/>
    <col min="9475" max="9475" width="8.88671875" style="1"/>
    <col min="9476" max="9476" width="12" style="1" customWidth="1"/>
    <col min="9477" max="9477" width="15" style="1" customWidth="1"/>
    <col min="9478" max="9478" width="16.88671875" style="1" customWidth="1"/>
    <col min="9479" max="9479" width="14.77734375" style="1" customWidth="1"/>
    <col min="9480" max="9480" width="7.21875" style="1" customWidth="1"/>
    <col min="9481" max="9481" width="13.88671875" style="1" customWidth="1"/>
    <col min="9482" max="9482" width="8.88671875" style="1"/>
    <col min="9483" max="9483" width="16.6640625" style="1" customWidth="1"/>
    <col min="9484" max="9484" width="13.44140625" style="1" customWidth="1"/>
    <col min="9485" max="9485" width="14" style="1" bestFit="1" customWidth="1"/>
    <col min="9486" max="9728" width="8.88671875" style="1"/>
    <col min="9729" max="9729" width="5.44140625" style="1" customWidth="1"/>
    <col min="9730" max="9730" width="12" style="1" customWidth="1"/>
    <col min="9731" max="9731" width="8.88671875" style="1"/>
    <col min="9732" max="9732" width="12" style="1" customWidth="1"/>
    <col min="9733" max="9733" width="15" style="1" customWidth="1"/>
    <col min="9734" max="9734" width="16.88671875" style="1" customWidth="1"/>
    <col min="9735" max="9735" width="14.77734375" style="1" customWidth="1"/>
    <col min="9736" max="9736" width="7.21875" style="1" customWidth="1"/>
    <col min="9737" max="9737" width="13.88671875" style="1" customWidth="1"/>
    <col min="9738" max="9738" width="8.88671875" style="1"/>
    <col min="9739" max="9739" width="16.6640625" style="1" customWidth="1"/>
    <col min="9740" max="9740" width="13.44140625" style="1" customWidth="1"/>
    <col min="9741" max="9741" width="14" style="1" bestFit="1" customWidth="1"/>
    <col min="9742" max="9984" width="8.88671875" style="1"/>
    <col min="9985" max="9985" width="5.44140625" style="1" customWidth="1"/>
    <col min="9986" max="9986" width="12" style="1" customWidth="1"/>
    <col min="9987" max="9987" width="8.88671875" style="1"/>
    <col min="9988" max="9988" width="12" style="1" customWidth="1"/>
    <col min="9989" max="9989" width="15" style="1" customWidth="1"/>
    <col min="9990" max="9990" width="16.88671875" style="1" customWidth="1"/>
    <col min="9991" max="9991" width="14.77734375" style="1" customWidth="1"/>
    <col min="9992" max="9992" width="7.21875" style="1" customWidth="1"/>
    <col min="9993" max="9993" width="13.88671875" style="1" customWidth="1"/>
    <col min="9994" max="9994" width="8.88671875" style="1"/>
    <col min="9995" max="9995" width="16.6640625" style="1" customWidth="1"/>
    <col min="9996" max="9996" width="13.44140625" style="1" customWidth="1"/>
    <col min="9997" max="9997" width="14" style="1" bestFit="1" customWidth="1"/>
    <col min="9998" max="10240" width="8.88671875" style="1"/>
    <col min="10241" max="10241" width="5.44140625" style="1" customWidth="1"/>
    <col min="10242" max="10242" width="12" style="1" customWidth="1"/>
    <col min="10243" max="10243" width="8.88671875" style="1"/>
    <col min="10244" max="10244" width="12" style="1" customWidth="1"/>
    <col min="10245" max="10245" width="15" style="1" customWidth="1"/>
    <col min="10246" max="10246" width="16.88671875" style="1" customWidth="1"/>
    <col min="10247" max="10247" width="14.77734375" style="1" customWidth="1"/>
    <col min="10248" max="10248" width="7.21875" style="1" customWidth="1"/>
    <col min="10249" max="10249" width="13.88671875" style="1" customWidth="1"/>
    <col min="10250" max="10250" width="8.88671875" style="1"/>
    <col min="10251" max="10251" width="16.6640625" style="1" customWidth="1"/>
    <col min="10252" max="10252" width="13.44140625" style="1" customWidth="1"/>
    <col min="10253" max="10253" width="14" style="1" bestFit="1" customWidth="1"/>
    <col min="10254" max="10496" width="8.88671875" style="1"/>
    <col min="10497" max="10497" width="5.44140625" style="1" customWidth="1"/>
    <col min="10498" max="10498" width="12" style="1" customWidth="1"/>
    <col min="10499" max="10499" width="8.88671875" style="1"/>
    <col min="10500" max="10500" width="12" style="1" customWidth="1"/>
    <col min="10501" max="10501" width="15" style="1" customWidth="1"/>
    <col min="10502" max="10502" width="16.88671875" style="1" customWidth="1"/>
    <col min="10503" max="10503" width="14.77734375" style="1" customWidth="1"/>
    <col min="10504" max="10504" width="7.21875" style="1" customWidth="1"/>
    <col min="10505" max="10505" width="13.88671875" style="1" customWidth="1"/>
    <col min="10506" max="10506" width="8.88671875" style="1"/>
    <col min="10507" max="10507" width="16.6640625" style="1" customWidth="1"/>
    <col min="10508" max="10508" width="13.44140625" style="1" customWidth="1"/>
    <col min="10509" max="10509" width="14" style="1" bestFit="1" customWidth="1"/>
    <col min="10510" max="10752" width="8.88671875" style="1"/>
    <col min="10753" max="10753" width="5.44140625" style="1" customWidth="1"/>
    <col min="10754" max="10754" width="12" style="1" customWidth="1"/>
    <col min="10755" max="10755" width="8.88671875" style="1"/>
    <col min="10756" max="10756" width="12" style="1" customWidth="1"/>
    <col min="10757" max="10757" width="15" style="1" customWidth="1"/>
    <col min="10758" max="10758" width="16.88671875" style="1" customWidth="1"/>
    <col min="10759" max="10759" width="14.77734375" style="1" customWidth="1"/>
    <col min="10760" max="10760" width="7.21875" style="1" customWidth="1"/>
    <col min="10761" max="10761" width="13.88671875" style="1" customWidth="1"/>
    <col min="10762" max="10762" width="8.88671875" style="1"/>
    <col min="10763" max="10763" width="16.6640625" style="1" customWidth="1"/>
    <col min="10764" max="10764" width="13.44140625" style="1" customWidth="1"/>
    <col min="10765" max="10765" width="14" style="1" bestFit="1" customWidth="1"/>
    <col min="10766" max="11008" width="8.88671875" style="1"/>
    <col min="11009" max="11009" width="5.44140625" style="1" customWidth="1"/>
    <col min="11010" max="11010" width="12" style="1" customWidth="1"/>
    <col min="11011" max="11011" width="8.88671875" style="1"/>
    <col min="11012" max="11012" width="12" style="1" customWidth="1"/>
    <col min="11013" max="11013" width="15" style="1" customWidth="1"/>
    <col min="11014" max="11014" width="16.88671875" style="1" customWidth="1"/>
    <col min="11015" max="11015" width="14.77734375" style="1" customWidth="1"/>
    <col min="11016" max="11016" width="7.21875" style="1" customWidth="1"/>
    <col min="11017" max="11017" width="13.88671875" style="1" customWidth="1"/>
    <col min="11018" max="11018" width="8.88671875" style="1"/>
    <col min="11019" max="11019" width="16.6640625" style="1" customWidth="1"/>
    <col min="11020" max="11020" width="13.44140625" style="1" customWidth="1"/>
    <col min="11021" max="11021" width="14" style="1" bestFit="1" customWidth="1"/>
    <col min="11022" max="11264" width="8.88671875" style="1"/>
    <col min="11265" max="11265" width="5.44140625" style="1" customWidth="1"/>
    <col min="11266" max="11266" width="12" style="1" customWidth="1"/>
    <col min="11267" max="11267" width="8.88671875" style="1"/>
    <col min="11268" max="11268" width="12" style="1" customWidth="1"/>
    <col min="11269" max="11269" width="15" style="1" customWidth="1"/>
    <col min="11270" max="11270" width="16.88671875" style="1" customWidth="1"/>
    <col min="11271" max="11271" width="14.77734375" style="1" customWidth="1"/>
    <col min="11272" max="11272" width="7.21875" style="1" customWidth="1"/>
    <col min="11273" max="11273" width="13.88671875" style="1" customWidth="1"/>
    <col min="11274" max="11274" width="8.88671875" style="1"/>
    <col min="11275" max="11275" width="16.6640625" style="1" customWidth="1"/>
    <col min="11276" max="11276" width="13.44140625" style="1" customWidth="1"/>
    <col min="11277" max="11277" width="14" style="1" bestFit="1" customWidth="1"/>
    <col min="11278" max="11520" width="8.88671875" style="1"/>
    <col min="11521" max="11521" width="5.44140625" style="1" customWidth="1"/>
    <col min="11522" max="11522" width="12" style="1" customWidth="1"/>
    <col min="11523" max="11523" width="8.88671875" style="1"/>
    <col min="11524" max="11524" width="12" style="1" customWidth="1"/>
    <col min="11525" max="11525" width="15" style="1" customWidth="1"/>
    <col min="11526" max="11526" width="16.88671875" style="1" customWidth="1"/>
    <col min="11527" max="11527" width="14.77734375" style="1" customWidth="1"/>
    <col min="11528" max="11528" width="7.21875" style="1" customWidth="1"/>
    <col min="11529" max="11529" width="13.88671875" style="1" customWidth="1"/>
    <col min="11530" max="11530" width="8.88671875" style="1"/>
    <col min="11531" max="11531" width="16.6640625" style="1" customWidth="1"/>
    <col min="11532" max="11532" width="13.44140625" style="1" customWidth="1"/>
    <col min="11533" max="11533" width="14" style="1" bestFit="1" customWidth="1"/>
    <col min="11534" max="11776" width="8.88671875" style="1"/>
    <col min="11777" max="11777" width="5.44140625" style="1" customWidth="1"/>
    <col min="11778" max="11778" width="12" style="1" customWidth="1"/>
    <col min="11779" max="11779" width="8.88671875" style="1"/>
    <col min="11780" max="11780" width="12" style="1" customWidth="1"/>
    <col min="11781" max="11781" width="15" style="1" customWidth="1"/>
    <col min="11782" max="11782" width="16.88671875" style="1" customWidth="1"/>
    <col min="11783" max="11783" width="14.77734375" style="1" customWidth="1"/>
    <col min="11784" max="11784" width="7.21875" style="1" customWidth="1"/>
    <col min="11785" max="11785" width="13.88671875" style="1" customWidth="1"/>
    <col min="11786" max="11786" width="8.88671875" style="1"/>
    <col min="11787" max="11787" width="16.6640625" style="1" customWidth="1"/>
    <col min="11788" max="11788" width="13.44140625" style="1" customWidth="1"/>
    <col min="11789" max="11789" width="14" style="1" bestFit="1" customWidth="1"/>
    <col min="11790" max="12032" width="8.88671875" style="1"/>
    <col min="12033" max="12033" width="5.44140625" style="1" customWidth="1"/>
    <col min="12034" max="12034" width="12" style="1" customWidth="1"/>
    <col min="12035" max="12035" width="8.88671875" style="1"/>
    <col min="12036" max="12036" width="12" style="1" customWidth="1"/>
    <col min="12037" max="12037" width="15" style="1" customWidth="1"/>
    <col min="12038" max="12038" width="16.88671875" style="1" customWidth="1"/>
    <col min="12039" max="12039" width="14.77734375" style="1" customWidth="1"/>
    <col min="12040" max="12040" width="7.21875" style="1" customWidth="1"/>
    <col min="12041" max="12041" width="13.88671875" style="1" customWidth="1"/>
    <col min="12042" max="12042" width="8.88671875" style="1"/>
    <col min="12043" max="12043" width="16.6640625" style="1" customWidth="1"/>
    <col min="12044" max="12044" width="13.44140625" style="1" customWidth="1"/>
    <col min="12045" max="12045" width="14" style="1" bestFit="1" customWidth="1"/>
    <col min="12046" max="12288" width="8.88671875" style="1"/>
    <col min="12289" max="12289" width="5.44140625" style="1" customWidth="1"/>
    <col min="12290" max="12290" width="12" style="1" customWidth="1"/>
    <col min="12291" max="12291" width="8.88671875" style="1"/>
    <col min="12292" max="12292" width="12" style="1" customWidth="1"/>
    <col min="12293" max="12293" width="15" style="1" customWidth="1"/>
    <col min="12294" max="12294" width="16.88671875" style="1" customWidth="1"/>
    <col min="12295" max="12295" width="14.77734375" style="1" customWidth="1"/>
    <col min="12296" max="12296" width="7.21875" style="1" customWidth="1"/>
    <col min="12297" max="12297" width="13.88671875" style="1" customWidth="1"/>
    <col min="12298" max="12298" width="8.88671875" style="1"/>
    <col min="12299" max="12299" width="16.6640625" style="1" customWidth="1"/>
    <col min="12300" max="12300" width="13.44140625" style="1" customWidth="1"/>
    <col min="12301" max="12301" width="14" style="1" bestFit="1" customWidth="1"/>
    <col min="12302" max="12544" width="8.88671875" style="1"/>
    <col min="12545" max="12545" width="5.44140625" style="1" customWidth="1"/>
    <col min="12546" max="12546" width="12" style="1" customWidth="1"/>
    <col min="12547" max="12547" width="8.88671875" style="1"/>
    <col min="12548" max="12548" width="12" style="1" customWidth="1"/>
    <col min="12549" max="12549" width="15" style="1" customWidth="1"/>
    <col min="12550" max="12550" width="16.88671875" style="1" customWidth="1"/>
    <col min="12551" max="12551" width="14.77734375" style="1" customWidth="1"/>
    <col min="12552" max="12552" width="7.21875" style="1" customWidth="1"/>
    <col min="12553" max="12553" width="13.88671875" style="1" customWidth="1"/>
    <col min="12554" max="12554" width="8.88671875" style="1"/>
    <col min="12555" max="12555" width="16.6640625" style="1" customWidth="1"/>
    <col min="12556" max="12556" width="13.44140625" style="1" customWidth="1"/>
    <col min="12557" max="12557" width="14" style="1" bestFit="1" customWidth="1"/>
    <col min="12558" max="12800" width="8.88671875" style="1"/>
    <col min="12801" max="12801" width="5.44140625" style="1" customWidth="1"/>
    <col min="12802" max="12802" width="12" style="1" customWidth="1"/>
    <col min="12803" max="12803" width="8.88671875" style="1"/>
    <col min="12804" max="12804" width="12" style="1" customWidth="1"/>
    <col min="12805" max="12805" width="15" style="1" customWidth="1"/>
    <col min="12806" max="12806" width="16.88671875" style="1" customWidth="1"/>
    <col min="12807" max="12807" width="14.77734375" style="1" customWidth="1"/>
    <col min="12808" max="12808" width="7.21875" style="1" customWidth="1"/>
    <col min="12809" max="12809" width="13.88671875" style="1" customWidth="1"/>
    <col min="12810" max="12810" width="8.88671875" style="1"/>
    <col min="12811" max="12811" width="16.6640625" style="1" customWidth="1"/>
    <col min="12812" max="12812" width="13.44140625" style="1" customWidth="1"/>
    <col min="12813" max="12813" width="14" style="1" bestFit="1" customWidth="1"/>
    <col min="12814" max="13056" width="8.88671875" style="1"/>
    <col min="13057" max="13057" width="5.44140625" style="1" customWidth="1"/>
    <col min="13058" max="13058" width="12" style="1" customWidth="1"/>
    <col min="13059" max="13059" width="8.88671875" style="1"/>
    <col min="13060" max="13060" width="12" style="1" customWidth="1"/>
    <col min="13061" max="13061" width="15" style="1" customWidth="1"/>
    <col min="13062" max="13062" width="16.88671875" style="1" customWidth="1"/>
    <col min="13063" max="13063" width="14.77734375" style="1" customWidth="1"/>
    <col min="13064" max="13064" width="7.21875" style="1" customWidth="1"/>
    <col min="13065" max="13065" width="13.88671875" style="1" customWidth="1"/>
    <col min="13066" max="13066" width="8.88671875" style="1"/>
    <col min="13067" max="13067" width="16.6640625" style="1" customWidth="1"/>
    <col min="13068" max="13068" width="13.44140625" style="1" customWidth="1"/>
    <col min="13069" max="13069" width="14" style="1" bestFit="1" customWidth="1"/>
    <col min="13070" max="13312" width="8.88671875" style="1"/>
    <col min="13313" max="13313" width="5.44140625" style="1" customWidth="1"/>
    <col min="13314" max="13314" width="12" style="1" customWidth="1"/>
    <col min="13315" max="13315" width="8.88671875" style="1"/>
    <col min="13316" max="13316" width="12" style="1" customWidth="1"/>
    <col min="13317" max="13317" width="15" style="1" customWidth="1"/>
    <col min="13318" max="13318" width="16.88671875" style="1" customWidth="1"/>
    <col min="13319" max="13319" width="14.77734375" style="1" customWidth="1"/>
    <col min="13320" max="13320" width="7.21875" style="1" customWidth="1"/>
    <col min="13321" max="13321" width="13.88671875" style="1" customWidth="1"/>
    <col min="13322" max="13322" width="8.88671875" style="1"/>
    <col min="13323" max="13323" width="16.6640625" style="1" customWidth="1"/>
    <col min="13324" max="13324" width="13.44140625" style="1" customWidth="1"/>
    <col min="13325" max="13325" width="14" style="1" bestFit="1" customWidth="1"/>
    <col min="13326" max="13568" width="8.88671875" style="1"/>
    <col min="13569" max="13569" width="5.44140625" style="1" customWidth="1"/>
    <col min="13570" max="13570" width="12" style="1" customWidth="1"/>
    <col min="13571" max="13571" width="8.88671875" style="1"/>
    <col min="13572" max="13572" width="12" style="1" customWidth="1"/>
    <col min="13573" max="13573" width="15" style="1" customWidth="1"/>
    <col min="13574" max="13574" width="16.88671875" style="1" customWidth="1"/>
    <col min="13575" max="13575" width="14.77734375" style="1" customWidth="1"/>
    <col min="13576" max="13576" width="7.21875" style="1" customWidth="1"/>
    <col min="13577" max="13577" width="13.88671875" style="1" customWidth="1"/>
    <col min="13578" max="13578" width="8.88671875" style="1"/>
    <col min="13579" max="13579" width="16.6640625" style="1" customWidth="1"/>
    <col min="13580" max="13580" width="13.44140625" style="1" customWidth="1"/>
    <col min="13581" max="13581" width="14" style="1" bestFit="1" customWidth="1"/>
    <col min="13582" max="13824" width="8.88671875" style="1"/>
    <col min="13825" max="13825" width="5.44140625" style="1" customWidth="1"/>
    <col min="13826" max="13826" width="12" style="1" customWidth="1"/>
    <col min="13827" max="13827" width="8.88671875" style="1"/>
    <col min="13828" max="13828" width="12" style="1" customWidth="1"/>
    <col min="13829" max="13829" width="15" style="1" customWidth="1"/>
    <col min="13830" max="13830" width="16.88671875" style="1" customWidth="1"/>
    <col min="13831" max="13831" width="14.77734375" style="1" customWidth="1"/>
    <col min="13832" max="13832" width="7.21875" style="1" customWidth="1"/>
    <col min="13833" max="13833" width="13.88671875" style="1" customWidth="1"/>
    <col min="13834" max="13834" width="8.88671875" style="1"/>
    <col min="13835" max="13835" width="16.6640625" style="1" customWidth="1"/>
    <col min="13836" max="13836" width="13.44140625" style="1" customWidth="1"/>
    <col min="13837" max="13837" width="14" style="1" bestFit="1" customWidth="1"/>
    <col min="13838" max="14080" width="8.88671875" style="1"/>
    <col min="14081" max="14081" width="5.44140625" style="1" customWidth="1"/>
    <col min="14082" max="14082" width="12" style="1" customWidth="1"/>
    <col min="14083" max="14083" width="8.88671875" style="1"/>
    <col min="14084" max="14084" width="12" style="1" customWidth="1"/>
    <col min="14085" max="14085" width="15" style="1" customWidth="1"/>
    <col min="14086" max="14086" width="16.88671875" style="1" customWidth="1"/>
    <col min="14087" max="14087" width="14.77734375" style="1" customWidth="1"/>
    <col min="14088" max="14088" width="7.21875" style="1" customWidth="1"/>
    <col min="14089" max="14089" width="13.88671875" style="1" customWidth="1"/>
    <col min="14090" max="14090" width="8.88671875" style="1"/>
    <col min="14091" max="14091" width="16.6640625" style="1" customWidth="1"/>
    <col min="14092" max="14092" width="13.44140625" style="1" customWidth="1"/>
    <col min="14093" max="14093" width="14" style="1" bestFit="1" customWidth="1"/>
    <col min="14094" max="14336" width="8.88671875" style="1"/>
    <col min="14337" max="14337" width="5.44140625" style="1" customWidth="1"/>
    <col min="14338" max="14338" width="12" style="1" customWidth="1"/>
    <col min="14339" max="14339" width="8.88671875" style="1"/>
    <col min="14340" max="14340" width="12" style="1" customWidth="1"/>
    <col min="14341" max="14341" width="15" style="1" customWidth="1"/>
    <col min="14342" max="14342" width="16.88671875" style="1" customWidth="1"/>
    <col min="14343" max="14343" width="14.77734375" style="1" customWidth="1"/>
    <col min="14344" max="14344" width="7.21875" style="1" customWidth="1"/>
    <col min="14345" max="14345" width="13.88671875" style="1" customWidth="1"/>
    <col min="14346" max="14346" width="8.88671875" style="1"/>
    <col min="14347" max="14347" width="16.6640625" style="1" customWidth="1"/>
    <col min="14348" max="14348" width="13.44140625" style="1" customWidth="1"/>
    <col min="14349" max="14349" width="14" style="1" bestFit="1" customWidth="1"/>
    <col min="14350" max="14592" width="8.88671875" style="1"/>
    <col min="14593" max="14593" width="5.44140625" style="1" customWidth="1"/>
    <col min="14594" max="14594" width="12" style="1" customWidth="1"/>
    <col min="14595" max="14595" width="8.88671875" style="1"/>
    <col min="14596" max="14596" width="12" style="1" customWidth="1"/>
    <col min="14597" max="14597" width="15" style="1" customWidth="1"/>
    <col min="14598" max="14598" width="16.88671875" style="1" customWidth="1"/>
    <col min="14599" max="14599" width="14.77734375" style="1" customWidth="1"/>
    <col min="14600" max="14600" width="7.21875" style="1" customWidth="1"/>
    <col min="14601" max="14601" width="13.88671875" style="1" customWidth="1"/>
    <col min="14602" max="14602" width="8.88671875" style="1"/>
    <col min="14603" max="14603" width="16.6640625" style="1" customWidth="1"/>
    <col min="14604" max="14604" width="13.44140625" style="1" customWidth="1"/>
    <col min="14605" max="14605" width="14" style="1" bestFit="1" customWidth="1"/>
    <col min="14606" max="14848" width="8.88671875" style="1"/>
    <col min="14849" max="14849" width="5.44140625" style="1" customWidth="1"/>
    <col min="14850" max="14850" width="12" style="1" customWidth="1"/>
    <col min="14851" max="14851" width="8.88671875" style="1"/>
    <col min="14852" max="14852" width="12" style="1" customWidth="1"/>
    <col min="14853" max="14853" width="15" style="1" customWidth="1"/>
    <col min="14854" max="14854" width="16.88671875" style="1" customWidth="1"/>
    <col min="14855" max="14855" width="14.77734375" style="1" customWidth="1"/>
    <col min="14856" max="14856" width="7.21875" style="1" customWidth="1"/>
    <col min="14857" max="14857" width="13.88671875" style="1" customWidth="1"/>
    <col min="14858" max="14858" width="8.88671875" style="1"/>
    <col min="14859" max="14859" width="16.6640625" style="1" customWidth="1"/>
    <col min="14860" max="14860" width="13.44140625" style="1" customWidth="1"/>
    <col min="14861" max="14861" width="14" style="1" bestFit="1" customWidth="1"/>
    <col min="14862" max="15104" width="8.88671875" style="1"/>
    <col min="15105" max="15105" width="5.44140625" style="1" customWidth="1"/>
    <col min="15106" max="15106" width="12" style="1" customWidth="1"/>
    <col min="15107" max="15107" width="8.88671875" style="1"/>
    <col min="15108" max="15108" width="12" style="1" customWidth="1"/>
    <col min="15109" max="15109" width="15" style="1" customWidth="1"/>
    <col min="15110" max="15110" width="16.88671875" style="1" customWidth="1"/>
    <col min="15111" max="15111" width="14.77734375" style="1" customWidth="1"/>
    <col min="15112" max="15112" width="7.21875" style="1" customWidth="1"/>
    <col min="15113" max="15113" width="13.88671875" style="1" customWidth="1"/>
    <col min="15114" max="15114" width="8.88671875" style="1"/>
    <col min="15115" max="15115" width="16.6640625" style="1" customWidth="1"/>
    <col min="15116" max="15116" width="13.44140625" style="1" customWidth="1"/>
    <col min="15117" max="15117" width="14" style="1" bestFit="1" customWidth="1"/>
    <col min="15118" max="15360" width="8.88671875" style="1"/>
    <col min="15361" max="15361" width="5.44140625" style="1" customWidth="1"/>
    <col min="15362" max="15362" width="12" style="1" customWidth="1"/>
    <col min="15363" max="15363" width="8.88671875" style="1"/>
    <col min="15364" max="15364" width="12" style="1" customWidth="1"/>
    <col min="15365" max="15365" width="15" style="1" customWidth="1"/>
    <col min="15366" max="15366" width="16.88671875" style="1" customWidth="1"/>
    <col min="15367" max="15367" width="14.77734375" style="1" customWidth="1"/>
    <col min="15368" max="15368" width="7.21875" style="1" customWidth="1"/>
    <col min="15369" max="15369" width="13.88671875" style="1" customWidth="1"/>
    <col min="15370" max="15370" width="8.88671875" style="1"/>
    <col min="15371" max="15371" width="16.6640625" style="1" customWidth="1"/>
    <col min="15372" max="15372" width="13.44140625" style="1" customWidth="1"/>
    <col min="15373" max="15373" width="14" style="1" bestFit="1" customWidth="1"/>
    <col min="15374" max="15616" width="8.88671875" style="1"/>
    <col min="15617" max="15617" width="5.44140625" style="1" customWidth="1"/>
    <col min="15618" max="15618" width="12" style="1" customWidth="1"/>
    <col min="15619" max="15619" width="8.88671875" style="1"/>
    <col min="15620" max="15620" width="12" style="1" customWidth="1"/>
    <col min="15621" max="15621" width="15" style="1" customWidth="1"/>
    <col min="15622" max="15622" width="16.88671875" style="1" customWidth="1"/>
    <col min="15623" max="15623" width="14.77734375" style="1" customWidth="1"/>
    <col min="15624" max="15624" width="7.21875" style="1" customWidth="1"/>
    <col min="15625" max="15625" width="13.88671875" style="1" customWidth="1"/>
    <col min="15626" max="15626" width="8.88671875" style="1"/>
    <col min="15627" max="15627" width="16.6640625" style="1" customWidth="1"/>
    <col min="15628" max="15628" width="13.44140625" style="1" customWidth="1"/>
    <col min="15629" max="15629" width="14" style="1" bestFit="1" customWidth="1"/>
    <col min="15630" max="15872" width="8.88671875" style="1"/>
    <col min="15873" max="15873" width="5.44140625" style="1" customWidth="1"/>
    <col min="15874" max="15874" width="12" style="1" customWidth="1"/>
    <col min="15875" max="15875" width="8.88671875" style="1"/>
    <col min="15876" max="15876" width="12" style="1" customWidth="1"/>
    <col min="15877" max="15877" width="15" style="1" customWidth="1"/>
    <col min="15878" max="15878" width="16.88671875" style="1" customWidth="1"/>
    <col min="15879" max="15879" width="14.77734375" style="1" customWidth="1"/>
    <col min="15880" max="15880" width="7.21875" style="1" customWidth="1"/>
    <col min="15881" max="15881" width="13.88671875" style="1" customWidth="1"/>
    <col min="15882" max="15882" width="8.88671875" style="1"/>
    <col min="15883" max="15883" width="16.6640625" style="1" customWidth="1"/>
    <col min="15884" max="15884" width="13.44140625" style="1" customWidth="1"/>
    <col min="15885" max="15885" width="14" style="1" bestFit="1" customWidth="1"/>
    <col min="15886" max="16128" width="8.88671875" style="1"/>
    <col min="16129" max="16129" width="5.44140625" style="1" customWidth="1"/>
    <col min="16130" max="16130" width="12" style="1" customWidth="1"/>
    <col min="16131" max="16131" width="8.88671875" style="1"/>
    <col min="16132" max="16132" width="12" style="1" customWidth="1"/>
    <col min="16133" max="16133" width="15" style="1" customWidth="1"/>
    <col min="16134" max="16134" width="16.88671875" style="1" customWidth="1"/>
    <col min="16135" max="16135" width="14.77734375" style="1" customWidth="1"/>
    <col min="16136" max="16136" width="7.21875" style="1" customWidth="1"/>
    <col min="16137" max="16137" width="13.88671875" style="1" customWidth="1"/>
    <col min="16138" max="16138" width="8.88671875" style="1"/>
    <col min="16139" max="16139" width="16.6640625" style="1" customWidth="1"/>
    <col min="16140" max="16140" width="13.44140625" style="1" customWidth="1"/>
    <col min="16141" max="16141" width="14" style="1" bestFit="1" customWidth="1"/>
    <col min="16142" max="16384" width="8.88671875" style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2" t="s">
        <v>2</v>
      </c>
    </row>
    <row r="4" spans="1:9" ht="27.6" x14ac:dyDescent="0.45">
      <c r="F4" s="3" t="s">
        <v>3</v>
      </c>
    </row>
    <row r="6" spans="1:9" ht="15.6" thickBot="1" x14ac:dyDescent="0.3"/>
    <row r="7" spans="1:9" ht="16.2" thickBot="1" x14ac:dyDescent="0.35">
      <c r="B7" s="4" t="s">
        <v>4</v>
      </c>
      <c r="E7" s="5">
        <v>43000000</v>
      </c>
      <c r="G7" s="6" t="s">
        <v>5</v>
      </c>
      <c r="H7" s="6"/>
      <c r="I7" s="1" t="s">
        <v>6</v>
      </c>
    </row>
    <row r="8" spans="1:9" ht="16.2" thickBot="1" x14ac:dyDescent="0.35">
      <c r="B8" s="4" t="s">
        <v>7</v>
      </c>
      <c r="E8" s="7">
        <v>0.18</v>
      </c>
      <c r="G8" s="8" t="s">
        <v>8</v>
      </c>
    </row>
    <row r="10" spans="1:9" x14ac:dyDescent="0.25">
      <c r="B10" s="1" t="s">
        <v>9</v>
      </c>
      <c r="E10" s="9">
        <f>SUM(E7*E8)</f>
        <v>7740000</v>
      </c>
    </row>
    <row r="11" spans="1:9" ht="15.6" thickBot="1" x14ac:dyDescent="0.3"/>
    <row r="12" spans="1:9" ht="16.2" thickBot="1" x14ac:dyDescent="0.35">
      <c r="B12" s="4" t="s">
        <v>10</v>
      </c>
      <c r="E12" s="10">
        <v>30</v>
      </c>
    </row>
    <row r="13" spans="1:9" x14ac:dyDescent="0.25">
      <c r="E13" s="11"/>
    </row>
    <row r="14" spans="1:9" x14ac:dyDescent="0.25">
      <c r="B14" s="1" t="s">
        <v>11</v>
      </c>
      <c r="E14" s="9">
        <f>SUM(E12*65*12)</f>
        <v>23400</v>
      </c>
    </row>
    <row r="15" spans="1:9" x14ac:dyDescent="0.25">
      <c r="B15" s="1" t="s">
        <v>12</v>
      </c>
      <c r="E15" s="12">
        <v>10000</v>
      </c>
      <c r="F15" s="1" t="s">
        <v>13</v>
      </c>
    </row>
    <row r="16" spans="1:9" x14ac:dyDescent="0.25">
      <c r="B16" s="1" t="s">
        <v>14</v>
      </c>
      <c r="E16" s="12">
        <v>1000</v>
      </c>
      <c r="F16" s="1" t="s">
        <v>15</v>
      </c>
    </row>
    <row r="18" spans="1:12" x14ac:dyDescent="0.25">
      <c r="C18" s="1" t="s">
        <v>16</v>
      </c>
      <c r="E18" s="9">
        <f>SUM(E14:E17)</f>
        <v>34400</v>
      </c>
    </row>
    <row r="20" spans="1:12" ht="15.6" x14ac:dyDescent="0.3">
      <c r="B20" s="1" t="s">
        <v>17</v>
      </c>
      <c r="C20" s="13">
        <f>SUM(E8)</f>
        <v>0.18</v>
      </c>
      <c r="D20" s="1" t="s">
        <v>18</v>
      </c>
      <c r="G20" s="14">
        <f>SUM(E18/C20)</f>
        <v>191111.11111111112</v>
      </c>
      <c r="H20" s="1" t="s">
        <v>19</v>
      </c>
    </row>
    <row r="21" spans="1:12" x14ac:dyDescent="0.25">
      <c r="D21" s="1" t="s">
        <v>20</v>
      </c>
      <c r="E21" s="15">
        <f>SUM(G20/E7)</f>
        <v>4.4444444444444444E-3</v>
      </c>
      <c r="F21" s="1" t="s">
        <v>21</v>
      </c>
    </row>
    <row r="24" spans="1:12" ht="17.399999999999999" x14ac:dyDescent="0.3">
      <c r="A24" s="16" t="s">
        <v>22</v>
      </c>
      <c r="B24" s="16"/>
      <c r="C24" s="16"/>
      <c r="D24" s="16"/>
    </row>
    <row r="25" spans="1:12" ht="15.6" thickBot="1" x14ac:dyDescent="0.3"/>
    <row r="26" spans="1:12" ht="15.6" thickBot="1" x14ac:dyDescent="0.3">
      <c r="A26" s="1">
        <v>1</v>
      </c>
      <c r="B26" s="1" t="s">
        <v>55</v>
      </c>
      <c r="K26" s="17">
        <v>0.01</v>
      </c>
      <c r="L26" s="1" t="s">
        <v>23</v>
      </c>
    </row>
    <row r="27" spans="1:12" ht="15.6" thickBot="1" x14ac:dyDescent="0.3"/>
    <row r="28" spans="1:12" ht="15.6" thickBot="1" x14ac:dyDescent="0.3">
      <c r="A28" s="1">
        <v>2</v>
      </c>
      <c r="B28" s="1" t="s">
        <v>24</v>
      </c>
      <c r="G28" s="17">
        <v>5.0000000000000001E-3</v>
      </c>
      <c r="H28" s="1" t="s">
        <v>6</v>
      </c>
      <c r="I28" s="1" t="s">
        <v>25</v>
      </c>
      <c r="L28" s="5">
        <v>30000000</v>
      </c>
    </row>
    <row r="29" spans="1:12" ht="15.6" thickBot="1" x14ac:dyDescent="0.3"/>
    <row r="30" spans="1:12" ht="15.6" thickBot="1" x14ac:dyDescent="0.3">
      <c r="A30" s="1">
        <v>3</v>
      </c>
      <c r="B30" s="1" t="s">
        <v>26</v>
      </c>
      <c r="K30" s="17">
        <v>0.01</v>
      </c>
      <c r="L30" s="1" t="s">
        <v>23</v>
      </c>
    </row>
    <row r="31" spans="1:12" ht="15.6" thickBot="1" x14ac:dyDescent="0.3"/>
    <row r="32" spans="1:12" ht="15.6" thickBot="1" x14ac:dyDescent="0.3">
      <c r="A32" s="1">
        <v>4</v>
      </c>
      <c r="B32" s="1" t="s">
        <v>27</v>
      </c>
      <c r="H32" s="10">
        <v>4</v>
      </c>
      <c r="I32" s="1" t="s">
        <v>28</v>
      </c>
      <c r="J32" s="1" t="s">
        <v>29</v>
      </c>
      <c r="L32" s="10">
        <v>100</v>
      </c>
    </row>
    <row r="34" spans="1:15" x14ac:dyDescent="0.25">
      <c r="A34" s="1">
        <v>5</v>
      </c>
      <c r="B34" s="1" t="s">
        <v>30</v>
      </c>
      <c r="M34" s="11"/>
    </row>
    <row r="35" spans="1:15" ht="15.6" thickBot="1" x14ac:dyDescent="0.3"/>
    <row r="36" spans="1:15" ht="15.6" thickBot="1" x14ac:dyDescent="0.3">
      <c r="A36" s="1" t="s">
        <v>31</v>
      </c>
      <c r="B36" s="1" t="s">
        <v>32</v>
      </c>
      <c r="J36" s="11"/>
      <c r="L36" s="18">
        <v>20000</v>
      </c>
      <c r="M36" s="1" t="s">
        <v>33</v>
      </c>
    </row>
    <row r="37" spans="1:15" ht="15.6" thickBot="1" x14ac:dyDescent="0.3">
      <c r="A37" s="1" t="s">
        <v>34</v>
      </c>
      <c r="B37" s="1" t="s">
        <v>35</v>
      </c>
      <c r="L37" s="18">
        <v>10000</v>
      </c>
      <c r="M37" s="1" t="s">
        <v>33</v>
      </c>
    </row>
    <row r="38" spans="1:15" ht="15.6" thickBot="1" x14ac:dyDescent="0.3">
      <c r="A38" s="1" t="s">
        <v>34</v>
      </c>
      <c r="B38" s="1" t="s">
        <v>36</v>
      </c>
      <c r="K38" s="1" t="s">
        <v>6</v>
      </c>
      <c r="L38" s="19">
        <v>10000</v>
      </c>
      <c r="M38" s="1" t="s">
        <v>33</v>
      </c>
    </row>
    <row r="40" spans="1:15" ht="15.6" thickBot="1" x14ac:dyDescent="0.3">
      <c r="K40" s="1" t="s">
        <v>37</v>
      </c>
      <c r="L40" s="12">
        <f>SUM(L36:L39)</f>
        <v>40000</v>
      </c>
    </row>
    <row r="41" spans="1:15" ht="15.6" thickBot="1" x14ac:dyDescent="0.3">
      <c r="G41" s="1" t="s">
        <v>38</v>
      </c>
      <c r="L41" s="20">
        <v>1</v>
      </c>
    </row>
    <row r="42" spans="1:15" x14ac:dyDescent="0.25">
      <c r="L42" s="21"/>
    </row>
    <row r="43" spans="1:15" x14ac:dyDescent="0.25">
      <c r="B43" s="1" t="s">
        <v>6</v>
      </c>
    </row>
    <row r="44" spans="1:15" ht="15.6" x14ac:dyDescent="0.3">
      <c r="C44" s="1" t="s">
        <v>39</v>
      </c>
      <c r="F44" s="1" t="s">
        <v>40</v>
      </c>
      <c r="G44" s="1" t="s">
        <v>41</v>
      </c>
      <c r="I44" s="1" t="s">
        <v>42</v>
      </c>
      <c r="K44" s="4" t="s">
        <v>43</v>
      </c>
    </row>
    <row r="45" spans="1:15" x14ac:dyDescent="0.25">
      <c r="F45" s="1" t="s">
        <v>6</v>
      </c>
      <c r="H45" s="22" t="s">
        <v>44</v>
      </c>
      <c r="K45" s="1" t="s">
        <v>6</v>
      </c>
    </row>
    <row r="46" spans="1:15" ht="15.6" x14ac:dyDescent="0.3">
      <c r="A46" s="1">
        <v>1</v>
      </c>
      <c r="B46" s="1" t="s">
        <v>45</v>
      </c>
      <c r="F46" s="12">
        <f>SUM(E18)</f>
        <v>34400</v>
      </c>
      <c r="G46" s="23">
        <f>SUM(K26*E7)</f>
        <v>430000</v>
      </c>
      <c r="H46" s="24">
        <f>SUM(E8)</f>
        <v>0.18</v>
      </c>
      <c r="I46" s="12">
        <f>SUM(G46*E8)</f>
        <v>77400</v>
      </c>
      <c r="K46" s="25">
        <f>SUM((I46-E18)/E18)</f>
        <v>1.25</v>
      </c>
      <c r="L46" s="26" t="s">
        <v>6</v>
      </c>
      <c r="M46" s="1" t="s">
        <v>6</v>
      </c>
      <c r="N46" s="26" t="s">
        <v>6</v>
      </c>
      <c r="O46" s="27" t="s">
        <v>6</v>
      </c>
    </row>
    <row r="47" spans="1:15" ht="15.6" x14ac:dyDescent="0.3">
      <c r="F47" s="12" t="s">
        <v>6</v>
      </c>
      <c r="G47" s="23"/>
      <c r="K47" s="28" t="s">
        <v>6</v>
      </c>
    </row>
    <row r="48" spans="1:15" ht="15.6" x14ac:dyDescent="0.3">
      <c r="A48" s="1">
        <v>2</v>
      </c>
      <c r="B48" s="1" t="s">
        <v>46</v>
      </c>
      <c r="F48" s="12">
        <f>SUM(E18)</f>
        <v>34400</v>
      </c>
      <c r="G48" s="23">
        <f>SUM(G28*L28)</f>
        <v>150000</v>
      </c>
      <c r="H48" s="24">
        <f>SUM(E8)</f>
        <v>0.18</v>
      </c>
      <c r="I48" s="12">
        <f>SUM(G48*E8)</f>
        <v>27000</v>
      </c>
      <c r="K48" s="25">
        <f>SUM((I48-E18)/E18)</f>
        <v>-0.21511627906976744</v>
      </c>
    </row>
    <row r="49" spans="1:15" ht="15.6" x14ac:dyDescent="0.3">
      <c r="F49" s="12" t="s">
        <v>6</v>
      </c>
      <c r="G49" s="23"/>
      <c r="K49" s="28" t="s">
        <v>6</v>
      </c>
    </row>
    <row r="50" spans="1:15" ht="15.6" x14ac:dyDescent="0.3">
      <c r="A50" s="1">
        <v>3</v>
      </c>
      <c r="B50" s="1" t="s">
        <v>47</v>
      </c>
      <c r="F50" s="12">
        <f>SUM(E18)</f>
        <v>34400</v>
      </c>
      <c r="G50" s="29">
        <f>SUM(K30*E7)</f>
        <v>430000</v>
      </c>
      <c r="H50" s="24">
        <f>SUM(E8)</f>
        <v>0.18</v>
      </c>
      <c r="I50" s="12">
        <f>SUM(G50*E8)</f>
        <v>77400</v>
      </c>
      <c r="K50" s="25">
        <f>SUM((I50-E18)/E18)</f>
        <v>1.25</v>
      </c>
    </row>
    <row r="51" spans="1:15" ht="15.6" x14ac:dyDescent="0.3">
      <c r="F51" s="12" t="s">
        <v>6</v>
      </c>
      <c r="G51" s="29"/>
      <c r="K51" s="28" t="s">
        <v>6</v>
      </c>
    </row>
    <row r="52" spans="1:15" ht="15.6" x14ac:dyDescent="0.3">
      <c r="A52" s="1">
        <v>4</v>
      </c>
      <c r="B52" s="1" t="s">
        <v>48</v>
      </c>
      <c r="F52" s="12">
        <f>SUM(E18)</f>
        <v>34400</v>
      </c>
      <c r="G52" s="23">
        <f>SUM(H32*L32*52)</f>
        <v>20800</v>
      </c>
      <c r="I52" s="12">
        <f>SUM(G52)</f>
        <v>20800</v>
      </c>
      <c r="K52" s="25">
        <f>SUM((I52-E18)/E18)</f>
        <v>-0.39534883720930231</v>
      </c>
    </row>
    <row r="53" spans="1:15" ht="15.6" x14ac:dyDescent="0.3">
      <c r="F53" s="12" t="s">
        <v>6</v>
      </c>
      <c r="G53" s="23"/>
      <c r="K53" s="28" t="s">
        <v>6</v>
      </c>
    </row>
    <row r="54" spans="1:15" ht="15.6" x14ac:dyDescent="0.3">
      <c r="A54" s="1">
        <v>5</v>
      </c>
      <c r="B54" s="1" t="s">
        <v>49</v>
      </c>
      <c r="F54" s="12">
        <f>SUM(E18)</f>
        <v>34400</v>
      </c>
      <c r="G54" s="23">
        <f>SUM(L40*L41)</f>
        <v>40000</v>
      </c>
      <c r="I54" s="12">
        <f>SUM(G54)</f>
        <v>40000</v>
      </c>
      <c r="K54" s="25">
        <f>SUM((I54-E18)/E18)</f>
        <v>0.16279069767441862</v>
      </c>
    </row>
    <row r="55" spans="1:15" x14ac:dyDescent="0.25">
      <c r="F55" s="12" t="s">
        <v>6</v>
      </c>
      <c r="I55" s="30" t="s">
        <v>6</v>
      </c>
      <c r="K55" s="27" t="s">
        <v>6</v>
      </c>
    </row>
    <row r="56" spans="1:15" ht="15.6" x14ac:dyDescent="0.3">
      <c r="E56" s="1" t="s">
        <v>6</v>
      </c>
      <c r="F56" s="12" t="s">
        <v>6</v>
      </c>
      <c r="G56" s="31" t="s">
        <v>6</v>
      </c>
      <c r="H56" s="1" t="s">
        <v>6</v>
      </c>
      <c r="I56" s="33">
        <f>SUM(I46:I54)</f>
        <v>242600</v>
      </c>
      <c r="J56" s="34" t="s">
        <v>50</v>
      </c>
      <c r="K56" s="35">
        <f>SUM(E18)</f>
        <v>34400</v>
      </c>
      <c r="L56" s="36" t="s">
        <v>51</v>
      </c>
    </row>
    <row r="58" spans="1:15" ht="15.6" x14ac:dyDescent="0.3">
      <c r="F58" s="1" t="s">
        <v>6</v>
      </c>
      <c r="G58" s="1" t="s">
        <v>6</v>
      </c>
      <c r="H58" s="32" t="s">
        <v>6</v>
      </c>
    </row>
    <row r="59" spans="1:15" ht="15.6" x14ac:dyDescent="0.3">
      <c r="C59" s="1" t="s">
        <v>52</v>
      </c>
      <c r="F59" s="1" t="s">
        <v>40</v>
      </c>
      <c r="G59" s="1" t="s">
        <v>41</v>
      </c>
      <c r="I59" s="1" t="s">
        <v>42</v>
      </c>
      <c r="K59" s="4" t="s">
        <v>43</v>
      </c>
    </row>
    <row r="60" spans="1:15" x14ac:dyDescent="0.25">
      <c r="F60" s="1" t="s">
        <v>6</v>
      </c>
      <c r="H60" s="22" t="s">
        <v>44</v>
      </c>
      <c r="K60" s="1" t="s">
        <v>6</v>
      </c>
    </row>
    <row r="61" spans="1:15" ht="15.6" x14ac:dyDescent="0.3">
      <c r="A61" s="1">
        <v>1</v>
      </c>
      <c r="B61" s="1" t="s">
        <v>45</v>
      </c>
      <c r="F61" s="12">
        <f>SUM(E14)</f>
        <v>23400</v>
      </c>
      <c r="G61" s="23">
        <f>SUM(K26*E7)</f>
        <v>430000</v>
      </c>
      <c r="H61" s="24">
        <f>SUM(E8)</f>
        <v>0.18</v>
      </c>
      <c r="I61" s="12">
        <f>SUM(G46*E8)</f>
        <v>77400</v>
      </c>
      <c r="K61" s="25">
        <f>SUM((I61-E14)/E14)</f>
        <v>2.3076923076923075</v>
      </c>
      <c r="L61" s="26">
        <f>SUM(I61/F61)</f>
        <v>3.3076923076923075</v>
      </c>
      <c r="M61" s="1" t="s">
        <v>6</v>
      </c>
      <c r="N61" s="26" t="s">
        <v>6</v>
      </c>
      <c r="O61" s="27" t="s">
        <v>6</v>
      </c>
    </row>
    <row r="62" spans="1:15" ht="15.6" x14ac:dyDescent="0.3">
      <c r="F62" s="12" t="s">
        <v>6</v>
      </c>
      <c r="G62" s="23"/>
      <c r="K62" s="28" t="s">
        <v>6</v>
      </c>
    </row>
    <row r="63" spans="1:15" ht="15.6" x14ac:dyDescent="0.3">
      <c r="A63" s="1">
        <v>2</v>
      </c>
      <c r="B63" s="1" t="s">
        <v>46</v>
      </c>
      <c r="F63" s="12">
        <f>SUM(E14)</f>
        <v>23400</v>
      </c>
      <c r="G63" s="23">
        <f>SUM(G28*L28)</f>
        <v>150000</v>
      </c>
      <c r="H63" s="24">
        <f>SUM(E8)</f>
        <v>0.18</v>
      </c>
      <c r="I63" s="12">
        <f>SUM(G48*E8)</f>
        <v>27000</v>
      </c>
      <c r="K63" s="25">
        <f>SUM((I63-E14)/E14)</f>
        <v>0.15384615384615385</v>
      </c>
    </row>
    <row r="64" spans="1:15" ht="15.6" x14ac:dyDescent="0.3">
      <c r="F64" s="12" t="s">
        <v>6</v>
      </c>
      <c r="G64" s="23"/>
      <c r="K64" s="28" t="s">
        <v>6</v>
      </c>
    </row>
    <row r="65" spans="1:12" ht="15.6" x14ac:dyDescent="0.3">
      <c r="A65" s="1">
        <v>3</v>
      </c>
      <c r="B65" s="1" t="s">
        <v>47</v>
      </c>
      <c r="F65" s="12">
        <f>SUM(E14)</f>
        <v>23400</v>
      </c>
      <c r="G65" s="29">
        <f>SUM(K30*E7)</f>
        <v>430000</v>
      </c>
      <c r="H65" s="24">
        <f>SUM(E8)</f>
        <v>0.18</v>
      </c>
      <c r="I65" s="12">
        <f>SUM(G50*E8)</f>
        <v>77400</v>
      </c>
      <c r="K65" s="25">
        <f>SUM((I65-E14)/E14)</f>
        <v>2.3076923076923075</v>
      </c>
    </row>
    <row r="66" spans="1:12" ht="15.6" x14ac:dyDescent="0.3">
      <c r="F66" s="12" t="s">
        <v>6</v>
      </c>
      <c r="G66" s="29"/>
      <c r="K66" s="28" t="s">
        <v>6</v>
      </c>
    </row>
    <row r="67" spans="1:12" ht="15.6" x14ac:dyDescent="0.3">
      <c r="A67" s="1">
        <v>4</v>
      </c>
      <c r="B67" s="1" t="s">
        <v>48</v>
      </c>
      <c r="F67" s="12">
        <f>SUM(E14)</f>
        <v>23400</v>
      </c>
      <c r="G67" s="23">
        <f>SUM(H32*L32*52)</f>
        <v>20800</v>
      </c>
      <c r="I67" s="12">
        <f>SUM(G67)</f>
        <v>20800</v>
      </c>
      <c r="K67" s="25">
        <f>SUM((I67-E14)/E14)</f>
        <v>-0.1111111111111111</v>
      </c>
    </row>
    <row r="68" spans="1:12" ht="15.6" x14ac:dyDescent="0.3">
      <c r="F68" s="12" t="s">
        <v>6</v>
      </c>
      <c r="G68" s="23"/>
      <c r="K68" s="28" t="s">
        <v>6</v>
      </c>
    </row>
    <row r="69" spans="1:12" ht="15.6" x14ac:dyDescent="0.3">
      <c r="A69" s="1">
        <v>5</v>
      </c>
      <c r="B69" s="1" t="s">
        <v>49</v>
      </c>
      <c r="F69" s="12">
        <f>SUM(E14)</f>
        <v>23400</v>
      </c>
      <c r="G69" s="23">
        <f>SUM(L40*L41)</f>
        <v>40000</v>
      </c>
      <c r="I69" s="12">
        <f>SUM(G69)</f>
        <v>40000</v>
      </c>
      <c r="K69" s="25">
        <f>SUM((I69-E14)/E14)</f>
        <v>0.70940170940170943</v>
      </c>
    </row>
    <row r="70" spans="1:12" x14ac:dyDescent="0.25">
      <c r="F70" s="12" t="s">
        <v>6</v>
      </c>
      <c r="I70" s="30" t="s">
        <v>6</v>
      </c>
      <c r="K70" s="27" t="s">
        <v>6</v>
      </c>
    </row>
    <row r="71" spans="1:12" ht="15.6" x14ac:dyDescent="0.3">
      <c r="E71" s="1" t="s">
        <v>6</v>
      </c>
      <c r="F71" s="12" t="s">
        <v>6</v>
      </c>
      <c r="G71" s="37" t="s">
        <v>6</v>
      </c>
      <c r="H71" s="1" t="s">
        <v>6</v>
      </c>
      <c r="I71" s="33">
        <f>SUM(I61:I69)</f>
        <v>242600</v>
      </c>
      <c r="J71" s="34" t="s">
        <v>53</v>
      </c>
      <c r="K71" s="35">
        <f>SUM(E14)</f>
        <v>23400</v>
      </c>
      <c r="L71" s="36" t="s">
        <v>54</v>
      </c>
    </row>
  </sheetData>
  <hyperlinks>
    <hyperlink ref="A3" r:id="rId1"/>
  </hyperlinks>
  <pageMargins left="0.7" right="0.7" top="0.75" bottom="0.75" header="0.3" footer="0.3"/>
  <pageSetup scale="56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>
      <selection sqref="A1:XFD1048576"/>
    </sheetView>
  </sheetViews>
  <sheetFormatPr defaultRowHeight="15" x14ac:dyDescent="0.25"/>
  <cols>
    <col min="1" max="1" width="5.44140625" style="1" customWidth="1"/>
    <col min="2" max="2" width="12" style="1" customWidth="1"/>
    <col min="3" max="3" width="8.88671875" style="1"/>
    <col min="4" max="4" width="12" style="1" customWidth="1"/>
    <col min="5" max="5" width="15" style="1" customWidth="1"/>
    <col min="6" max="6" width="16.88671875" style="1" customWidth="1"/>
    <col min="7" max="7" width="14.77734375" style="1" customWidth="1"/>
    <col min="8" max="8" width="7.21875" style="1" customWidth="1"/>
    <col min="9" max="9" width="13.88671875" style="1" customWidth="1"/>
    <col min="10" max="10" width="8.88671875" style="1"/>
    <col min="11" max="11" width="16.6640625" style="1" customWidth="1"/>
    <col min="12" max="12" width="13.44140625" style="1" customWidth="1"/>
    <col min="13" max="13" width="14" style="1" bestFit="1" customWidth="1"/>
    <col min="14" max="256" width="8.88671875" style="1"/>
    <col min="257" max="257" width="5.44140625" style="1" customWidth="1"/>
    <col min="258" max="258" width="12" style="1" customWidth="1"/>
    <col min="259" max="259" width="8.88671875" style="1"/>
    <col min="260" max="260" width="12" style="1" customWidth="1"/>
    <col min="261" max="261" width="15" style="1" customWidth="1"/>
    <col min="262" max="262" width="16.88671875" style="1" customWidth="1"/>
    <col min="263" max="263" width="14.77734375" style="1" customWidth="1"/>
    <col min="264" max="264" width="7.21875" style="1" customWidth="1"/>
    <col min="265" max="265" width="13.88671875" style="1" customWidth="1"/>
    <col min="266" max="266" width="8.88671875" style="1"/>
    <col min="267" max="267" width="16.6640625" style="1" customWidth="1"/>
    <col min="268" max="268" width="13.44140625" style="1" customWidth="1"/>
    <col min="269" max="269" width="14" style="1" bestFit="1" customWidth="1"/>
    <col min="270" max="512" width="8.88671875" style="1"/>
    <col min="513" max="513" width="5.44140625" style="1" customWidth="1"/>
    <col min="514" max="514" width="12" style="1" customWidth="1"/>
    <col min="515" max="515" width="8.88671875" style="1"/>
    <col min="516" max="516" width="12" style="1" customWidth="1"/>
    <col min="517" max="517" width="15" style="1" customWidth="1"/>
    <col min="518" max="518" width="16.88671875" style="1" customWidth="1"/>
    <col min="519" max="519" width="14.77734375" style="1" customWidth="1"/>
    <col min="520" max="520" width="7.21875" style="1" customWidth="1"/>
    <col min="521" max="521" width="13.88671875" style="1" customWidth="1"/>
    <col min="522" max="522" width="8.88671875" style="1"/>
    <col min="523" max="523" width="16.6640625" style="1" customWidth="1"/>
    <col min="524" max="524" width="13.44140625" style="1" customWidth="1"/>
    <col min="525" max="525" width="14" style="1" bestFit="1" customWidth="1"/>
    <col min="526" max="768" width="8.88671875" style="1"/>
    <col min="769" max="769" width="5.44140625" style="1" customWidth="1"/>
    <col min="770" max="770" width="12" style="1" customWidth="1"/>
    <col min="771" max="771" width="8.88671875" style="1"/>
    <col min="772" max="772" width="12" style="1" customWidth="1"/>
    <col min="773" max="773" width="15" style="1" customWidth="1"/>
    <col min="774" max="774" width="16.88671875" style="1" customWidth="1"/>
    <col min="775" max="775" width="14.77734375" style="1" customWidth="1"/>
    <col min="776" max="776" width="7.21875" style="1" customWidth="1"/>
    <col min="777" max="777" width="13.88671875" style="1" customWidth="1"/>
    <col min="778" max="778" width="8.88671875" style="1"/>
    <col min="779" max="779" width="16.6640625" style="1" customWidth="1"/>
    <col min="780" max="780" width="13.44140625" style="1" customWidth="1"/>
    <col min="781" max="781" width="14" style="1" bestFit="1" customWidth="1"/>
    <col min="782" max="1024" width="8.88671875" style="1"/>
    <col min="1025" max="1025" width="5.44140625" style="1" customWidth="1"/>
    <col min="1026" max="1026" width="12" style="1" customWidth="1"/>
    <col min="1027" max="1027" width="8.88671875" style="1"/>
    <col min="1028" max="1028" width="12" style="1" customWidth="1"/>
    <col min="1029" max="1029" width="15" style="1" customWidth="1"/>
    <col min="1030" max="1030" width="16.88671875" style="1" customWidth="1"/>
    <col min="1031" max="1031" width="14.77734375" style="1" customWidth="1"/>
    <col min="1032" max="1032" width="7.21875" style="1" customWidth="1"/>
    <col min="1033" max="1033" width="13.88671875" style="1" customWidth="1"/>
    <col min="1034" max="1034" width="8.88671875" style="1"/>
    <col min="1035" max="1035" width="16.6640625" style="1" customWidth="1"/>
    <col min="1036" max="1036" width="13.44140625" style="1" customWidth="1"/>
    <col min="1037" max="1037" width="14" style="1" bestFit="1" customWidth="1"/>
    <col min="1038" max="1280" width="8.88671875" style="1"/>
    <col min="1281" max="1281" width="5.44140625" style="1" customWidth="1"/>
    <col min="1282" max="1282" width="12" style="1" customWidth="1"/>
    <col min="1283" max="1283" width="8.88671875" style="1"/>
    <col min="1284" max="1284" width="12" style="1" customWidth="1"/>
    <col min="1285" max="1285" width="15" style="1" customWidth="1"/>
    <col min="1286" max="1286" width="16.88671875" style="1" customWidth="1"/>
    <col min="1287" max="1287" width="14.77734375" style="1" customWidth="1"/>
    <col min="1288" max="1288" width="7.21875" style="1" customWidth="1"/>
    <col min="1289" max="1289" width="13.88671875" style="1" customWidth="1"/>
    <col min="1290" max="1290" width="8.88671875" style="1"/>
    <col min="1291" max="1291" width="16.6640625" style="1" customWidth="1"/>
    <col min="1292" max="1292" width="13.44140625" style="1" customWidth="1"/>
    <col min="1293" max="1293" width="14" style="1" bestFit="1" customWidth="1"/>
    <col min="1294" max="1536" width="8.88671875" style="1"/>
    <col min="1537" max="1537" width="5.44140625" style="1" customWidth="1"/>
    <col min="1538" max="1538" width="12" style="1" customWidth="1"/>
    <col min="1539" max="1539" width="8.88671875" style="1"/>
    <col min="1540" max="1540" width="12" style="1" customWidth="1"/>
    <col min="1541" max="1541" width="15" style="1" customWidth="1"/>
    <col min="1542" max="1542" width="16.88671875" style="1" customWidth="1"/>
    <col min="1543" max="1543" width="14.77734375" style="1" customWidth="1"/>
    <col min="1544" max="1544" width="7.21875" style="1" customWidth="1"/>
    <col min="1545" max="1545" width="13.88671875" style="1" customWidth="1"/>
    <col min="1546" max="1546" width="8.88671875" style="1"/>
    <col min="1547" max="1547" width="16.6640625" style="1" customWidth="1"/>
    <col min="1548" max="1548" width="13.44140625" style="1" customWidth="1"/>
    <col min="1549" max="1549" width="14" style="1" bestFit="1" customWidth="1"/>
    <col min="1550" max="1792" width="8.88671875" style="1"/>
    <col min="1793" max="1793" width="5.44140625" style="1" customWidth="1"/>
    <col min="1794" max="1794" width="12" style="1" customWidth="1"/>
    <col min="1795" max="1795" width="8.88671875" style="1"/>
    <col min="1796" max="1796" width="12" style="1" customWidth="1"/>
    <col min="1797" max="1797" width="15" style="1" customWidth="1"/>
    <col min="1798" max="1798" width="16.88671875" style="1" customWidth="1"/>
    <col min="1799" max="1799" width="14.77734375" style="1" customWidth="1"/>
    <col min="1800" max="1800" width="7.21875" style="1" customWidth="1"/>
    <col min="1801" max="1801" width="13.88671875" style="1" customWidth="1"/>
    <col min="1802" max="1802" width="8.88671875" style="1"/>
    <col min="1803" max="1803" width="16.6640625" style="1" customWidth="1"/>
    <col min="1804" max="1804" width="13.44140625" style="1" customWidth="1"/>
    <col min="1805" max="1805" width="14" style="1" bestFit="1" customWidth="1"/>
    <col min="1806" max="2048" width="8.88671875" style="1"/>
    <col min="2049" max="2049" width="5.44140625" style="1" customWidth="1"/>
    <col min="2050" max="2050" width="12" style="1" customWidth="1"/>
    <col min="2051" max="2051" width="8.88671875" style="1"/>
    <col min="2052" max="2052" width="12" style="1" customWidth="1"/>
    <col min="2053" max="2053" width="15" style="1" customWidth="1"/>
    <col min="2054" max="2054" width="16.88671875" style="1" customWidth="1"/>
    <col min="2055" max="2055" width="14.77734375" style="1" customWidth="1"/>
    <col min="2056" max="2056" width="7.21875" style="1" customWidth="1"/>
    <col min="2057" max="2057" width="13.88671875" style="1" customWidth="1"/>
    <col min="2058" max="2058" width="8.88671875" style="1"/>
    <col min="2059" max="2059" width="16.6640625" style="1" customWidth="1"/>
    <col min="2060" max="2060" width="13.44140625" style="1" customWidth="1"/>
    <col min="2061" max="2061" width="14" style="1" bestFit="1" customWidth="1"/>
    <col min="2062" max="2304" width="8.88671875" style="1"/>
    <col min="2305" max="2305" width="5.44140625" style="1" customWidth="1"/>
    <col min="2306" max="2306" width="12" style="1" customWidth="1"/>
    <col min="2307" max="2307" width="8.88671875" style="1"/>
    <col min="2308" max="2308" width="12" style="1" customWidth="1"/>
    <col min="2309" max="2309" width="15" style="1" customWidth="1"/>
    <col min="2310" max="2310" width="16.88671875" style="1" customWidth="1"/>
    <col min="2311" max="2311" width="14.77734375" style="1" customWidth="1"/>
    <col min="2312" max="2312" width="7.21875" style="1" customWidth="1"/>
    <col min="2313" max="2313" width="13.88671875" style="1" customWidth="1"/>
    <col min="2314" max="2314" width="8.88671875" style="1"/>
    <col min="2315" max="2315" width="16.6640625" style="1" customWidth="1"/>
    <col min="2316" max="2316" width="13.44140625" style="1" customWidth="1"/>
    <col min="2317" max="2317" width="14" style="1" bestFit="1" customWidth="1"/>
    <col min="2318" max="2560" width="8.88671875" style="1"/>
    <col min="2561" max="2561" width="5.44140625" style="1" customWidth="1"/>
    <col min="2562" max="2562" width="12" style="1" customWidth="1"/>
    <col min="2563" max="2563" width="8.88671875" style="1"/>
    <col min="2564" max="2564" width="12" style="1" customWidth="1"/>
    <col min="2565" max="2565" width="15" style="1" customWidth="1"/>
    <col min="2566" max="2566" width="16.88671875" style="1" customWidth="1"/>
    <col min="2567" max="2567" width="14.77734375" style="1" customWidth="1"/>
    <col min="2568" max="2568" width="7.21875" style="1" customWidth="1"/>
    <col min="2569" max="2569" width="13.88671875" style="1" customWidth="1"/>
    <col min="2570" max="2570" width="8.88671875" style="1"/>
    <col min="2571" max="2571" width="16.6640625" style="1" customWidth="1"/>
    <col min="2572" max="2572" width="13.44140625" style="1" customWidth="1"/>
    <col min="2573" max="2573" width="14" style="1" bestFit="1" customWidth="1"/>
    <col min="2574" max="2816" width="8.88671875" style="1"/>
    <col min="2817" max="2817" width="5.44140625" style="1" customWidth="1"/>
    <col min="2818" max="2818" width="12" style="1" customWidth="1"/>
    <col min="2819" max="2819" width="8.88671875" style="1"/>
    <col min="2820" max="2820" width="12" style="1" customWidth="1"/>
    <col min="2821" max="2821" width="15" style="1" customWidth="1"/>
    <col min="2822" max="2822" width="16.88671875" style="1" customWidth="1"/>
    <col min="2823" max="2823" width="14.77734375" style="1" customWidth="1"/>
    <col min="2824" max="2824" width="7.21875" style="1" customWidth="1"/>
    <col min="2825" max="2825" width="13.88671875" style="1" customWidth="1"/>
    <col min="2826" max="2826" width="8.88671875" style="1"/>
    <col min="2827" max="2827" width="16.6640625" style="1" customWidth="1"/>
    <col min="2828" max="2828" width="13.44140625" style="1" customWidth="1"/>
    <col min="2829" max="2829" width="14" style="1" bestFit="1" customWidth="1"/>
    <col min="2830" max="3072" width="8.88671875" style="1"/>
    <col min="3073" max="3073" width="5.44140625" style="1" customWidth="1"/>
    <col min="3074" max="3074" width="12" style="1" customWidth="1"/>
    <col min="3075" max="3075" width="8.88671875" style="1"/>
    <col min="3076" max="3076" width="12" style="1" customWidth="1"/>
    <col min="3077" max="3077" width="15" style="1" customWidth="1"/>
    <col min="3078" max="3078" width="16.88671875" style="1" customWidth="1"/>
    <col min="3079" max="3079" width="14.77734375" style="1" customWidth="1"/>
    <col min="3080" max="3080" width="7.21875" style="1" customWidth="1"/>
    <col min="3081" max="3081" width="13.88671875" style="1" customWidth="1"/>
    <col min="3082" max="3082" width="8.88671875" style="1"/>
    <col min="3083" max="3083" width="16.6640625" style="1" customWidth="1"/>
    <col min="3084" max="3084" width="13.44140625" style="1" customWidth="1"/>
    <col min="3085" max="3085" width="14" style="1" bestFit="1" customWidth="1"/>
    <col min="3086" max="3328" width="8.88671875" style="1"/>
    <col min="3329" max="3329" width="5.44140625" style="1" customWidth="1"/>
    <col min="3330" max="3330" width="12" style="1" customWidth="1"/>
    <col min="3331" max="3331" width="8.88671875" style="1"/>
    <col min="3332" max="3332" width="12" style="1" customWidth="1"/>
    <col min="3333" max="3333" width="15" style="1" customWidth="1"/>
    <col min="3334" max="3334" width="16.88671875" style="1" customWidth="1"/>
    <col min="3335" max="3335" width="14.77734375" style="1" customWidth="1"/>
    <col min="3336" max="3336" width="7.21875" style="1" customWidth="1"/>
    <col min="3337" max="3337" width="13.88671875" style="1" customWidth="1"/>
    <col min="3338" max="3338" width="8.88671875" style="1"/>
    <col min="3339" max="3339" width="16.6640625" style="1" customWidth="1"/>
    <col min="3340" max="3340" width="13.44140625" style="1" customWidth="1"/>
    <col min="3341" max="3341" width="14" style="1" bestFit="1" customWidth="1"/>
    <col min="3342" max="3584" width="8.88671875" style="1"/>
    <col min="3585" max="3585" width="5.44140625" style="1" customWidth="1"/>
    <col min="3586" max="3586" width="12" style="1" customWidth="1"/>
    <col min="3587" max="3587" width="8.88671875" style="1"/>
    <col min="3588" max="3588" width="12" style="1" customWidth="1"/>
    <col min="3589" max="3589" width="15" style="1" customWidth="1"/>
    <col min="3590" max="3590" width="16.88671875" style="1" customWidth="1"/>
    <col min="3591" max="3591" width="14.77734375" style="1" customWidth="1"/>
    <col min="3592" max="3592" width="7.21875" style="1" customWidth="1"/>
    <col min="3593" max="3593" width="13.88671875" style="1" customWidth="1"/>
    <col min="3594" max="3594" width="8.88671875" style="1"/>
    <col min="3595" max="3595" width="16.6640625" style="1" customWidth="1"/>
    <col min="3596" max="3596" width="13.44140625" style="1" customWidth="1"/>
    <col min="3597" max="3597" width="14" style="1" bestFit="1" customWidth="1"/>
    <col min="3598" max="3840" width="8.88671875" style="1"/>
    <col min="3841" max="3841" width="5.44140625" style="1" customWidth="1"/>
    <col min="3842" max="3842" width="12" style="1" customWidth="1"/>
    <col min="3843" max="3843" width="8.88671875" style="1"/>
    <col min="3844" max="3844" width="12" style="1" customWidth="1"/>
    <col min="3845" max="3845" width="15" style="1" customWidth="1"/>
    <col min="3846" max="3846" width="16.88671875" style="1" customWidth="1"/>
    <col min="3847" max="3847" width="14.77734375" style="1" customWidth="1"/>
    <col min="3848" max="3848" width="7.21875" style="1" customWidth="1"/>
    <col min="3849" max="3849" width="13.88671875" style="1" customWidth="1"/>
    <col min="3850" max="3850" width="8.88671875" style="1"/>
    <col min="3851" max="3851" width="16.6640625" style="1" customWidth="1"/>
    <col min="3852" max="3852" width="13.44140625" style="1" customWidth="1"/>
    <col min="3853" max="3853" width="14" style="1" bestFit="1" customWidth="1"/>
    <col min="3854" max="4096" width="8.88671875" style="1"/>
    <col min="4097" max="4097" width="5.44140625" style="1" customWidth="1"/>
    <col min="4098" max="4098" width="12" style="1" customWidth="1"/>
    <col min="4099" max="4099" width="8.88671875" style="1"/>
    <col min="4100" max="4100" width="12" style="1" customWidth="1"/>
    <col min="4101" max="4101" width="15" style="1" customWidth="1"/>
    <col min="4102" max="4102" width="16.88671875" style="1" customWidth="1"/>
    <col min="4103" max="4103" width="14.77734375" style="1" customWidth="1"/>
    <col min="4104" max="4104" width="7.21875" style="1" customWidth="1"/>
    <col min="4105" max="4105" width="13.88671875" style="1" customWidth="1"/>
    <col min="4106" max="4106" width="8.88671875" style="1"/>
    <col min="4107" max="4107" width="16.6640625" style="1" customWidth="1"/>
    <col min="4108" max="4108" width="13.44140625" style="1" customWidth="1"/>
    <col min="4109" max="4109" width="14" style="1" bestFit="1" customWidth="1"/>
    <col min="4110" max="4352" width="8.88671875" style="1"/>
    <col min="4353" max="4353" width="5.44140625" style="1" customWidth="1"/>
    <col min="4354" max="4354" width="12" style="1" customWidth="1"/>
    <col min="4355" max="4355" width="8.88671875" style="1"/>
    <col min="4356" max="4356" width="12" style="1" customWidth="1"/>
    <col min="4357" max="4357" width="15" style="1" customWidth="1"/>
    <col min="4358" max="4358" width="16.88671875" style="1" customWidth="1"/>
    <col min="4359" max="4359" width="14.77734375" style="1" customWidth="1"/>
    <col min="4360" max="4360" width="7.21875" style="1" customWidth="1"/>
    <col min="4361" max="4361" width="13.88671875" style="1" customWidth="1"/>
    <col min="4362" max="4362" width="8.88671875" style="1"/>
    <col min="4363" max="4363" width="16.6640625" style="1" customWidth="1"/>
    <col min="4364" max="4364" width="13.44140625" style="1" customWidth="1"/>
    <col min="4365" max="4365" width="14" style="1" bestFit="1" customWidth="1"/>
    <col min="4366" max="4608" width="8.88671875" style="1"/>
    <col min="4609" max="4609" width="5.44140625" style="1" customWidth="1"/>
    <col min="4610" max="4610" width="12" style="1" customWidth="1"/>
    <col min="4611" max="4611" width="8.88671875" style="1"/>
    <col min="4612" max="4612" width="12" style="1" customWidth="1"/>
    <col min="4613" max="4613" width="15" style="1" customWidth="1"/>
    <col min="4614" max="4614" width="16.88671875" style="1" customWidth="1"/>
    <col min="4615" max="4615" width="14.77734375" style="1" customWidth="1"/>
    <col min="4616" max="4616" width="7.21875" style="1" customWidth="1"/>
    <col min="4617" max="4617" width="13.88671875" style="1" customWidth="1"/>
    <col min="4618" max="4618" width="8.88671875" style="1"/>
    <col min="4619" max="4619" width="16.6640625" style="1" customWidth="1"/>
    <col min="4620" max="4620" width="13.44140625" style="1" customWidth="1"/>
    <col min="4621" max="4621" width="14" style="1" bestFit="1" customWidth="1"/>
    <col min="4622" max="4864" width="8.88671875" style="1"/>
    <col min="4865" max="4865" width="5.44140625" style="1" customWidth="1"/>
    <col min="4866" max="4866" width="12" style="1" customWidth="1"/>
    <col min="4867" max="4867" width="8.88671875" style="1"/>
    <col min="4868" max="4868" width="12" style="1" customWidth="1"/>
    <col min="4869" max="4869" width="15" style="1" customWidth="1"/>
    <col min="4870" max="4870" width="16.88671875" style="1" customWidth="1"/>
    <col min="4871" max="4871" width="14.77734375" style="1" customWidth="1"/>
    <col min="4872" max="4872" width="7.21875" style="1" customWidth="1"/>
    <col min="4873" max="4873" width="13.88671875" style="1" customWidth="1"/>
    <col min="4874" max="4874" width="8.88671875" style="1"/>
    <col min="4875" max="4875" width="16.6640625" style="1" customWidth="1"/>
    <col min="4876" max="4876" width="13.44140625" style="1" customWidth="1"/>
    <col min="4877" max="4877" width="14" style="1" bestFit="1" customWidth="1"/>
    <col min="4878" max="5120" width="8.88671875" style="1"/>
    <col min="5121" max="5121" width="5.44140625" style="1" customWidth="1"/>
    <col min="5122" max="5122" width="12" style="1" customWidth="1"/>
    <col min="5123" max="5123" width="8.88671875" style="1"/>
    <col min="5124" max="5124" width="12" style="1" customWidth="1"/>
    <col min="5125" max="5125" width="15" style="1" customWidth="1"/>
    <col min="5126" max="5126" width="16.88671875" style="1" customWidth="1"/>
    <col min="5127" max="5127" width="14.77734375" style="1" customWidth="1"/>
    <col min="5128" max="5128" width="7.21875" style="1" customWidth="1"/>
    <col min="5129" max="5129" width="13.88671875" style="1" customWidth="1"/>
    <col min="5130" max="5130" width="8.88671875" style="1"/>
    <col min="5131" max="5131" width="16.6640625" style="1" customWidth="1"/>
    <col min="5132" max="5132" width="13.44140625" style="1" customWidth="1"/>
    <col min="5133" max="5133" width="14" style="1" bestFit="1" customWidth="1"/>
    <col min="5134" max="5376" width="8.88671875" style="1"/>
    <col min="5377" max="5377" width="5.44140625" style="1" customWidth="1"/>
    <col min="5378" max="5378" width="12" style="1" customWidth="1"/>
    <col min="5379" max="5379" width="8.88671875" style="1"/>
    <col min="5380" max="5380" width="12" style="1" customWidth="1"/>
    <col min="5381" max="5381" width="15" style="1" customWidth="1"/>
    <col min="5382" max="5382" width="16.88671875" style="1" customWidth="1"/>
    <col min="5383" max="5383" width="14.77734375" style="1" customWidth="1"/>
    <col min="5384" max="5384" width="7.21875" style="1" customWidth="1"/>
    <col min="5385" max="5385" width="13.88671875" style="1" customWidth="1"/>
    <col min="5386" max="5386" width="8.88671875" style="1"/>
    <col min="5387" max="5387" width="16.6640625" style="1" customWidth="1"/>
    <col min="5388" max="5388" width="13.44140625" style="1" customWidth="1"/>
    <col min="5389" max="5389" width="14" style="1" bestFit="1" customWidth="1"/>
    <col min="5390" max="5632" width="8.88671875" style="1"/>
    <col min="5633" max="5633" width="5.44140625" style="1" customWidth="1"/>
    <col min="5634" max="5634" width="12" style="1" customWidth="1"/>
    <col min="5635" max="5635" width="8.88671875" style="1"/>
    <col min="5636" max="5636" width="12" style="1" customWidth="1"/>
    <col min="5637" max="5637" width="15" style="1" customWidth="1"/>
    <col min="5638" max="5638" width="16.88671875" style="1" customWidth="1"/>
    <col min="5639" max="5639" width="14.77734375" style="1" customWidth="1"/>
    <col min="5640" max="5640" width="7.21875" style="1" customWidth="1"/>
    <col min="5641" max="5641" width="13.88671875" style="1" customWidth="1"/>
    <col min="5642" max="5642" width="8.88671875" style="1"/>
    <col min="5643" max="5643" width="16.6640625" style="1" customWidth="1"/>
    <col min="5644" max="5644" width="13.44140625" style="1" customWidth="1"/>
    <col min="5645" max="5645" width="14" style="1" bestFit="1" customWidth="1"/>
    <col min="5646" max="5888" width="8.88671875" style="1"/>
    <col min="5889" max="5889" width="5.44140625" style="1" customWidth="1"/>
    <col min="5890" max="5890" width="12" style="1" customWidth="1"/>
    <col min="5891" max="5891" width="8.88671875" style="1"/>
    <col min="5892" max="5892" width="12" style="1" customWidth="1"/>
    <col min="5893" max="5893" width="15" style="1" customWidth="1"/>
    <col min="5894" max="5894" width="16.88671875" style="1" customWidth="1"/>
    <col min="5895" max="5895" width="14.77734375" style="1" customWidth="1"/>
    <col min="5896" max="5896" width="7.21875" style="1" customWidth="1"/>
    <col min="5897" max="5897" width="13.88671875" style="1" customWidth="1"/>
    <col min="5898" max="5898" width="8.88671875" style="1"/>
    <col min="5899" max="5899" width="16.6640625" style="1" customWidth="1"/>
    <col min="5900" max="5900" width="13.44140625" style="1" customWidth="1"/>
    <col min="5901" max="5901" width="14" style="1" bestFit="1" customWidth="1"/>
    <col min="5902" max="6144" width="8.88671875" style="1"/>
    <col min="6145" max="6145" width="5.44140625" style="1" customWidth="1"/>
    <col min="6146" max="6146" width="12" style="1" customWidth="1"/>
    <col min="6147" max="6147" width="8.88671875" style="1"/>
    <col min="6148" max="6148" width="12" style="1" customWidth="1"/>
    <col min="6149" max="6149" width="15" style="1" customWidth="1"/>
    <col min="6150" max="6150" width="16.88671875" style="1" customWidth="1"/>
    <col min="6151" max="6151" width="14.77734375" style="1" customWidth="1"/>
    <col min="6152" max="6152" width="7.21875" style="1" customWidth="1"/>
    <col min="6153" max="6153" width="13.88671875" style="1" customWidth="1"/>
    <col min="6154" max="6154" width="8.88671875" style="1"/>
    <col min="6155" max="6155" width="16.6640625" style="1" customWidth="1"/>
    <col min="6156" max="6156" width="13.44140625" style="1" customWidth="1"/>
    <col min="6157" max="6157" width="14" style="1" bestFit="1" customWidth="1"/>
    <col min="6158" max="6400" width="8.88671875" style="1"/>
    <col min="6401" max="6401" width="5.44140625" style="1" customWidth="1"/>
    <col min="6402" max="6402" width="12" style="1" customWidth="1"/>
    <col min="6403" max="6403" width="8.88671875" style="1"/>
    <col min="6404" max="6404" width="12" style="1" customWidth="1"/>
    <col min="6405" max="6405" width="15" style="1" customWidth="1"/>
    <col min="6406" max="6406" width="16.88671875" style="1" customWidth="1"/>
    <col min="6407" max="6407" width="14.77734375" style="1" customWidth="1"/>
    <col min="6408" max="6408" width="7.21875" style="1" customWidth="1"/>
    <col min="6409" max="6409" width="13.88671875" style="1" customWidth="1"/>
    <col min="6410" max="6410" width="8.88671875" style="1"/>
    <col min="6411" max="6411" width="16.6640625" style="1" customWidth="1"/>
    <col min="6412" max="6412" width="13.44140625" style="1" customWidth="1"/>
    <col min="6413" max="6413" width="14" style="1" bestFit="1" customWidth="1"/>
    <col min="6414" max="6656" width="8.88671875" style="1"/>
    <col min="6657" max="6657" width="5.44140625" style="1" customWidth="1"/>
    <col min="6658" max="6658" width="12" style="1" customWidth="1"/>
    <col min="6659" max="6659" width="8.88671875" style="1"/>
    <col min="6660" max="6660" width="12" style="1" customWidth="1"/>
    <col min="6661" max="6661" width="15" style="1" customWidth="1"/>
    <col min="6662" max="6662" width="16.88671875" style="1" customWidth="1"/>
    <col min="6663" max="6663" width="14.77734375" style="1" customWidth="1"/>
    <col min="6664" max="6664" width="7.21875" style="1" customWidth="1"/>
    <col min="6665" max="6665" width="13.88671875" style="1" customWidth="1"/>
    <col min="6666" max="6666" width="8.88671875" style="1"/>
    <col min="6667" max="6667" width="16.6640625" style="1" customWidth="1"/>
    <col min="6668" max="6668" width="13.44140625" style="1" customWidth="1"/>
    <col min="6669" max="6669" width="14" style="1" bestFit="1" customWidth="1"/>
    <col min="6670" max="6912" width="8.88671875" style="1"/>
    <col min="6913" max="6913" width="5.44140625" style="1" customWidth="1"/>
    <col min="6914" max="6914" width="12" style="1" customWidth="1"/>
    <col min="6915" max="6915" width="8.88671875" style="1"/>
    <col min="6916" max="6916" width="12" style="1" customWidth="1"/>
    <col min="6917" max="6917" width="15" style="1" customWidth="1"/>
    <col min="6918" max="6918" width="16.88671875" style="1" customWidth="1"/>
    <col min="6919" max="6919" width="14.77734375" style="1" customWidth="1"/>
    <col min="6920" max="6920" width="7.21875" style="1" customWidth="1"/>
    <col min="6921" max="6921" width="13.88671875" style="1" customWidth="1"/>
    <col min="6922" max="6922" width="8.88671875" style="1"/>
    <col min="6923" max="6923" width="16.6640625" style="1" customWidth="1"/>
    <col min="6924" max="6924" width="13.44140625" style="1" customWidth="1"/>
    <col min="6925" max="6925" width="14" style="1" bestFit="1" customWidth="1"/>
    <col min="6926" max="7168" width="8.88671875" style="1"/>
    <col min="7169" max="7169" width="5.44140625" style="1" customWidth="1"/>
    <col min="7170" max="7170" width="12" style="1" customWidth="1"/>
    <col min="7171" max="7171" width="8.88671875" style="1"/>
    <col min="7172" max="7172" width="12" style="1" customWidth="1"/>
    <col min="7173" max="7173" width="15" style="1" customWidth="1"/>
    <col min="7174" max="7174" width="16.88671875" style="1" customWidth="1"/>
    <col min="7175" max="7175" width="14.77734375" style="1" customWidth="1"/>
    <col min="7176" max="7176" width="7.21875" style="1" customWidth="1"/>
    <col min="7177" max="7177" width="13.88671875" style="1" customWidth="1"/>
    <col min="7178" max="7178" width="8.88671875" style="1"/>
    <col min="7179" max="7179" width="16.6640625" style="1" customWidth="1"/>
    <col min="7180" max="7180" width="13.44140625" style="1" customWidth="1"/>
    <col min="7181" max="7181" width="14" style="1" bestFit="1" customWidth="1"/>
    <col min="7182" max="7424" width="8.88671875" style="1"/>
    <col min="7425" max="7425" width="5.44140625" style="1" customWidth="1"/>
    <col min="7426" max="7426" width="12" style="1" customWidth="1"/>
    <col min="7427" max="7427" width="8.88671875" style="1"/>
    <col min="7428" max="7428" width="12" style="1" customWidth="1"/>
    <col min="7429" max="7429" width="15" style="1" customWidth="1"/>
    <col min="7430" max="7430" width="16.88671875" style="1" customWidth="1"/>
    <col min="7431" max="7431" width="14.77734375" style="1" customWidth="1"/>
    <col min="7432" max="7432" width="7.21875" style="1" customWidth="1"/>
    <col min="7433" max="7433" width="13.88671875" style="1" customWidth="1"/>
    <col min="7434" max="7434" width="8.88671875" style="1"/>
    <col min="7435" max="7435" width="16.6640625" style="1" customWidth="1"/>
    <col min="7436" max="7436" width="13.44140625" style="1" customWidth="1"/>
    <col min="7437" max="7437" width="14" style="1" bestFit="1" customWidth="1"/>
    <col min="7438" max="7680" width="8.88671875" style="1"/>
    <col min="7681" max="7681" width="5.44140625" style="1" customWidth="1"/>
    <col min="7682" max="7682" width="12" style="1" customWidth="1"/>
    <col min="7683" max="7683" width="8.88671875" style="1"/>
    <col min="7684" max="7684" width="12" style="1" customWidth="1"/>
    <col min="7685" max="7685" width="15" style="1" customWidth="1"/>
    <col min="7686" max="7686" width="16.88671875" style="1" customWidth="1"/>
    <col min="7687" max="7687" width="14.77734375" style="1" customWidth="1"/>
    <col min="7688" max="7688" width="7.21875" style="1" customWidth="1"/>
    <col min="7689" max="7689" width="13.88671875" style="1" customWidth="1"/>
    <col min="7690" max="7690" width="8.88671875" style="1"/>
    <col min="7691" max="7691" width="16.6640625" style="1" customWidth="1"/>
    <col min="7692" max="7692" width="13.44140625" style="1" customWidth="1"/>
    <col min="7693" max="7693" width="14" style="1" bestFit="1" customWidth="1"/>
    <col min="7694" max="7936" width="8.88671875" style="1"/>
    <col min="7937" max="7937" width="5.44140625" style="1" customWidth="1"/>
    <col min="7938" max="7938" width="12" style="1" customWidth="1"/>
    <col min="7939" max="7939" width="8.88671875" style="1"/>
    <col min="7940" max="7940" width="12" style="1" customWidth="1"/>
    <col min="7941" max="7941" width="15" style="1" customWidth="1"/>
    <col min="7942" max="7942" width="16.88671875" style="1" customWidth="1"/>
    <col min="7943" max="7943" width="14.77734375" style="1" customWidth="1"/>
    <col min="7944" max="7944" width="7.21875" style="1" customWidth="1"/>
    <col min="7945" max="7945" width="13.88671875" style="1" customWidth="1"/>
    <col min="7946" max="7946" width="8.88671875" style="1"/>
    <col min="7947" max="7947" width="16.6640625" style="1" customWidth="1"/>
    <col min="7948" max="7948" width="13.44140625" style="1" customWidth="1"/>
    <col min="7949" max="7949" width="14" style="1" bestFit="1" customWidth="1"/>
    <col min="7950" max="8192" width="8.88671875" style="1"/>
    <col min="8193" max="8193" width="5.44140625" style="1" customWidth="1"/>
    <col min="8194" max="8194" width="12" style="1" customWidth="1"/>
    <col min="8195" max="8195" width="8.88671875" style="1"/>
    <col min="8196" max="8196" width="12" style="1" customWidth="1"/>
    <col min="8197" max="8197" width="15" style="1" customWidth="1"/>
    <col min="8198" max="8198" width="16.88671875" style="1" customWidth="1"/>
    <col min="8199" max="8199" width="14.77734375" style="1" customWidth="1"/>
    <col min="8200" max="8200" width="7.21875" style="1" customWidth="1"/>
    <col min="8201" max="8201" width="13.88671875" style="1" customWidth="1"/>
    <col min="8202" max="8202" width="8.88671875" style="1"/>
    <col min="8203" max="8203" width="16.6640625" style="1" customWidth="1"/>
    <col min="8204" max="8204" width="13.44140625" style="1" customWidth="1"/>
    <col min="8205" max="8205" width="14" style="1" bestFit="1" customWidth="1"/>
    <col min="8206" max="8448" width="8.88671875" style="1"/>
    <col min="8449" max="8449" width="5.44140625" style="1" customWidth="1"/>
    <col min="8450" max="8450" width="12" style="1" customWidth="1"/>
    <col min="8451" max="8451" width="8.88671875" style="1"/>
    <col min="8452" max="8452" width="12" style="1" customWidth="1"/>
    <col min="8453" max="8453" width="15" style="1" customWidth="1"/>
    <col min="8454" max="8454" width="16.88671875" style="1" customWidth="1"/>
    <col min="8455" max="8455" width="14.77734375" style="1" customWidth="1"/>
    <col min="8456" max="8456" width="7.21875" style="1" customWidth="1"/>
    <col min="8457" max="8457" width="13.88671875" style="1" customWidth="1"/>
    <col min="8458" max="8458" width="8.88671875" style="1"/>
    <col min="8459" max="8459" width="16.6640625" style="1" customWidth="1"/>
    <col min="8460" max="8460" width="13.44140625" style="1" customWidth="1"/>
    <col min="8461" max="8461" width="14" style="1" bestFit="1" customWidth="1"/>
    <col min="8462" max="8704" width="8.88671875" style="1"/>
    <col min="8705" max="8705" width="5.44140625" style="1" customWidth="1"/>
    <col min="8706" max="8706" width="12" style="1" customWidth="1"/>
    <col min="8707" max="8707" width="8.88671875" style="1"/>
    <col min="8708" max="8708" width="12" style="1" customWidth="1"/>
    <col min="8709" max="8709" width="15" style="1" customWidth="1"/>
    <col min="8710" max="8710" width="16.88671875" style="1" customWidth="1"/>
    <col min="8711" max="8711" width="14.77734375" style="1" customWidth="1"/>
    <col min="8712" max="8712" width="7.21875" style="1" customWidth="1"/>
    <col min="8713" max="8713" width="13.88671875" style="1" customWidth="1"/>
    <col min="8714" max="8714" width="8.88671875" style="1"/>
    <col min="8715" max="8715" width="16.6640625" style="1" customWidth="1"/>
    <col min="8716" max="8716" width="13.44140625" style="1" customWidth="1"/>
    <col min="8717" max="8717" width="14" style="1" bestFit="1" customWidth="1"/>
    <col min="8718" max="8960" width="8.88671875" style="1"/>
    <col min="8961" max="8961" width="5.44140625" style="1" customWidth="1"/>
    <col min="8962" max="8962" width="12" style="1" customWidth="1"/>
    <col min="8963" max="8963" width="8.88671875" style="1"/>
    <col min="8964" max="8964" width="12" style="1" customWidth="1"/>
    <col min="8965" max="8965" width="15" style="1" customWidth="1"/>
    <col min="8966" max="8966" width="16.88671875" style="1" customWidth="1"/>
    <col min="8967" max="8967" width="14.77734375" style="1" customWidth="1"/>
    <col min="8968" max="8968" width="7.21875" style="1" customWidth="1"/>
    <col min="8969" max="8969" width="13.88671875" style="1" customWidth="1"/>
    <col min="8970" max="8970" width="8.88671875" style="1"/>
    <col min="8971" max="8971" width="16.6640625" style="1" customWidth="1"/>
    <col min="8972" max="8972" width="13.44140625" style="1" customWidth="1"/>
    <col min="8973" max="8973" width="14" style="1" bestFit="1" customWidth="1"/>
    <col min="8974" max="9216" width="8.88671875" style="1"/>
    <col min="9217" max="9217" width="5.44140625" style="1" customWidth="1"/>
    <col min="9218" max="9218" width="12" style="1" customWidth="1"/>
    <col min="9219" max="9219" width="8.88671875" style="1"/>
    <col min="9220" max="9220" width="12" style="1" customWidth="1"/>
    <col min="9221" max="9221" width="15" style="1" customWidth="1"/>
    <col min="9222" max="9222" width="16.88671875" style="1" customWidth="1"/>
    <col min="9223" max="9223" width="14.77734375" style="1" customWidth="1"/>
    <col min="9224" max="9224" width="7.21875" style="1" customWidth="1"/>
    <col min="9225" max="9225" width="13.88671875" style="1" customWidth="1"/>
    <col min="9226" max="9226" width="8.88671875" style="1"/>
    <col min="9227" max="9227" width="16.6640625" style="1" customWidth="1"/>
    <col min="9228" max="9228" width="13.44140625" style="1" customWidth="1"/>
    <col min="9229" max="9229" width="14" style="1" bestFit="1" customWidth="1"/>
    <col min="9230" max="9472" width="8.88671875" style="1"/>
    <col min="9473" max="9473" width="5.44140625" style="1" customWidth="1"/>
    <col min="9474" max="9474" width="12" style="1" customWidth="1"/>
    <col min="9475" max="9475" width="8.88671875" style="1"/>
    <col min="9476" max="9476" width="12" style="1" customWidth="1"/>
    <col min="9477" max="9477" width="15" style="1" customWidth="1"/>
    <col min="9478" max="9478" width="16.88671875" style="1" customWidth="1"/>
    <col min="9479" max="9479" width="14.77734375" style="1" customWidth="1"/>
    <col min="9480" max="9480" width="7.21875" style="1" customWidth="1"/>
    <col min="9481" max="9481" width="13.88671875" style="1" customWidth="1"/>
    <col min="9482" max="9482" width="8.88671875" style="1"/>
    <col min="9483" max="9483" width="16.6640625" style="1" customWidth="1"/>
    <col min="9484" max="9484" width="13.44140625" style="1" customWidth="1"/>
    <col min="9485" max="9485" width="14" style="1" bestFit="1" customWidth="1"/>
    <col min="9486" max="9728" width="8.88671875" style="1"/>
    <col min="9729" max="9729" width="5.44140625" style="1" customWidth="1"/>
    <col min="9730" max="9730" width="12" style="1" customWidth="1"/>
    <col min="9731" max="9731" width="8.88671875" style="1"/>
    <col min="9732" max="9732" width="12" style="1" customWidth="1"/>
    <col min="9733" max="9733" width="15" style="1" customWidth="1"/>
    <col min="9734" max="9734" width="16.88671875" style="1" customWidth="1"/>
    <col min="9735" max="9735" width="14.77734375" style="1" customWidth="1"/>
    <col min="9736" max="9736" width="7.21875" style="1" customWidth="1"/>
    <col min="9737" max="9737" width="13.88671875" style="1" customWidth="1"/>
    <col min="9738" max="9738" width="8.88671875" style="1"/>
    <col min="9739" max="9739" width="16.6640625" style="1" customWidth="1"/>
    <col min="9740" max="9740" width="13.44140625" style="1" customWidth="1"/>
    <col min="9741" max="9741" width="14" style="1" bestFit="1" customWidth="1"/>
    <col min="9742" max="9984" width="8.88671875" style="1"/>
    <col min="9985" max="9985" width="5.44140625" style="1" customWidth="1"/>
    <col min="9986" max="9986" width="12" style="1" customWidth="1"/>
    <col min="9987" max="9987" width="8.88671875" style="1"/>
    <col min="9988" max="9988" width="12" style="1" customWidth="1"/>
    <col min="9989" max="9989" width="15" style="1" customWidth="1"/>
    <col min="9990" max="9990" width="16.88671875" style="1" customWidth="1"/>
    <col min="9991" max="9991" width="14.77734375" style="1" customWidth="1"/>
    <col min="9992" max="9992" width="7.21875" style="1" customWidth="1"/>
    <col min="9993" max="9993" width="13.88671875" style="1" customWidth="1"/>
    <col min="9994" max="9994" width="8.88671875" style="1"/>
    <col min="9995" max="9995" width="16.6640625" style="1" customWidth="1"/>
    <col min="9996" max="9996" width="13.44140625" style="1" customWidth="1"/>
    <col min="9997" max="9997" width="14" style="1" bestFit="1" customWidth="1"/>
    <col min="9998" max="10240" width="8.88671875" style="1"/>
    <col min="10241" max="10241" width="5.44140625" style="1" customWidth="1"/>
    <col min="10242" max="10242" width="12" style="1" customWidth="1"/>
    <col min="10243" max="10243" width="8.88671875" style="1"/>
    <col min="10244" max="10244" width="12" style="1" customWidth="1"/>
    <col min="10245" max="10245" width="15" style="1" customWidth="1"/>
    <col min="10246" max="10246" width="16.88671875" style="1" customWidth="1"/>
    <col min="10247" max="10247" width="14.77734375" style="1" customWidth="1"/>
    <col min="10248" max="10248" width="7.21875" style="1" customWidth="1"/>
    <col min="10249" max="10249" width="13.88671875" style="1" customWidth="1"/>
    <col min="10250" max="10250" width="8.88671875" style="1"/>
    <col min="10251" max="10251" width="16.6640625" style="1" customWidth="1"/>
    <col min="10252" max="10252" width="13.44140625" style="1" customWidth="1"/>
    <col min="10253" max="10253" width="14" style="1" bestFit="1" customWidth="1"/>
    <col min="10254" max="10496" width="8.88671875" style="1"/>
    <col min="10497" max="10497" width="5.44140625" style="1" customWidth="1"/>
    <col min="10498" max="10498" width="12" style="1" customWidth="1"/>
    <col min="10499" max="10499" width="8.88671875" style="1"/>
    <col min="10500" max="10500" width="12" style="1" customWidth="1"/>
    <col min="10501" max="10501" width="15" style="1" customWidth="1"/>
    <col min="10502" max="10502" width="16.88671875" style="1" customWidth="1"/>
    <col min="10503" max="10503" width="14.77734375" style="1" customWidth="1"/>
    <col min="10504" max="10504" width="7.21875" style="1" customWidth="1"/>
    <col min="10505" max="10505" width="13.88671875" style="1" customWidth="1"/>
    <col min="10506" max="10506" width="8.88671875" style="1"/>
    <col min="10507" max="10507" width="16.6640625" style="1" customWidth="1"/>
    <col min="10508" max="10508" width="13.44140625" style="1" customWidth="1"/>
    <col min="10509" max="10509" width="14" style="1" bestFit="1" customWidth="1"/>
    <col min="10510" max="10752" width="8.88671875" style="1"/>
    <col min="10753" max="10753" width="5.44140625" style="1" customWidth="1"/>
    <col min="10754" max="10754" width="12" style="1" customWidth="1"/>
    <col min="10755" max="10755" width="8.88671875" style="1"/>
    <col min="10756" max="10756" width="12" style="1" customWidth="1"/>
    <col min="10757" max="10757" width="15" style="1" customWidth="1"/>
    <col min="10758" max="10758" width="16.88671875" style="1" customWidth="1"/>
    <col min="10759" max="10759" width="14.77734375" style="1" customWidth="1"/>
    <col min="10760" max="10760" width="7.21875" style="1" customWidth="1"/>
    <col min="10761" max="10761" width="13.88671875" style="1" customWidth="1"/>
    <col min="10762" max="10762" width="8.88671875" style="1"/>
    <col min="10763" max="10763" width="16.6640625" style="1" customWidth="1"/>
    <col min="10764" max="10764" width="13.44140625" style="1" customWidth="1"/>
    <col min="10765" max="10765" width="14" style="1" bestFit="1" customWidth="1"/>
    <col min="10766" max="11008" width="8.88671875" style="1"/>
    <col min="11009" max="11009" width="5.44140625" style="1" customWidth="1"/>
    <col min="11010" max="11010" width="12" style="1" customWidth="1"/>
    <col min="11011" max="11011" width="8.88671875" style="1"/>
    <col min="11012" max="11012" width="12" style="1" customWidth="1"/>
    <col min="11013" max="11013" width="15" style="1" customWidth="1"/>
    <col min="11014" max="11014" width="16.88671875" style="1" customWidth="1"/>
    <col min="11015" max="11015" width="14.77734375" style="1" customWidth="1"/>
    <col min="11016" max="11016" width="7.21875" style="1" customWidth="1"/>
    <col min="11017" max="11017" width="13.88671875" style="1" customWidth="1"/>
    <col min="11018" max="11018" width="8.88671875" style="1"/>
    <col min="11019" max="11019" width="16.6640625" style="1" customWidth="1"/>
    <col min="11020" max="11020" width="13.44140625" style="1" customWidth="1"/>
    <col min="11021" max="11021" width="14" style="1" bestFit="1" customWidth="1"/>
    <col min="11022" max="11264" width="8.88671875" style="1"/>
    <col min="11265" max="11265" width="5.44140625" style="1" customWidth="1"/>
    <col min="11266" max="11266" width="12" style="1" customWidth="1"/>
    <col min="11267" max="11267" width="8.88671875" style="1"/>
    <col min="11268" max="11268" width="12" style="1" customWidth="1"/>
    <col min="11269" max="11269" width="15" style="1" customWidth="1"/>
    <col min="11270" max="11270" width="16.88671875" style="1" customWidth="1"/>
    <col min="11271" max="11271" width="14.77734375" style="1" customWidth="1"/>
    <col min="11272" max="11272" width="7.21875" style="1" customWidth="1"/>
    <col min="11273" max="11273" width="13.88671875" style="1" customWidth="1"/>
    <col min="11274" max="11274" width="8.88671875" style="1"/>
    <col min="11275" max="11275" width="16.6640625" style="1" customWidth="1"/>
    <col min="11276" max="11276" width="13.44140625" style="1" customWidth="1"/>
    <col min="11277" max="11277" width="14" style="1" bestFit="1" customWidth="1"/>
    <col min="11278" max="11520" width="8.88671875" style="1"/>
    <col min="11521" max="11521" width="5.44140625" style="1" customWidth="1"/>
    <col min="11522" max="11522" width="12" style="1" customWidth="1"/>
    <col min="11523" max="11523" width="8.88671875" style="1"/>
    <col min="11524" max="11524" width="12" style="1" customWidth="1"/>
    <col min="11525" max="11525" width="15" style="1" customWidth="1"/>
    <col min="11526" max="11526" width="16.88671875" style="1" customWidth="1"/>
    <col min="11527" max="11527" width="14.77734375" style="1" customWidth="1"/>
    <col min="11528" max="11528" width="7.21875" style="1" customWidth="1"/>
    <col min="11529" max="11529" width="13.88671875" style="1" customWidth="1"/>
    <col min="11530" max="11530" width="8.88671875" style="1"/>
    <col min="11531" max="11531" width="16.6640625" style="1" customWidth="1"/>
    <col min="11532" max="11532" width="13.44140625" style="1" customWidth="1"/>
    <col min="11533" max="11533" width="14" style="1" bestFit="1" customWidth="1"/>
    <col min="11534" max="11776" width="8.88671875" style="1"/>
    <col min="11777" max="11777" width="5.44140625" style="1" customWidth="1"/>
    <col min="11778" max="11778" width="12" style="1" customWidth="1"/>
    <col min="11779" max="11779" width="8.88671875" style="1"/>
    <col min="11780" max="11780" width="12" style="1" customWidth="1"/>
    <col min="11781" max="11781" width="15" style="1" customWidth="1"/>
    <col min="11782" max="11782" width="16.88671875" style="1" customWidth="1"/>
    <col min="11783" max="11783" width="14.77734375" style="1" customWidth="1"/>
    <col min="11784" max="11784" width="7.21875" style="1" customWidth="1"/>
    <col min="11785" max="11785" width="13.88671875" style="1" customWidth="1"/>
    <col min="11786" max="11786" width="8.88671875" style="1"/>
    <col min="11787" max="11787" width="16.6640625" style="1" customWidth="1"/>
    <col min="11788" max="11788" width="13.44140625" style="1" customWidth="1"/>
    <col min="11789" max="11789" width="14" style="1" bestFit="1" customWidth="1"/>
    <col min="11790" max="12032" width="8.88671875" style="1"/>
    <col min="12033" max="12033" width="5.44140625" style="1" customWidth="1"/>
    <col min="12034" max="12034" width="12" style="1" customWidth="1"/>
    <col min="12035" max="12035" width="8.88671875" style="1"/>
    <col min="12036" max="12036" width="12" style="1" customWidth="1"/>
    <col min="12037" max="12037" width="15" style="1" customWidth="1"/>
    <col min="12038" max="12038" width="16.88671875" style="1" customWidth="1"/>
    <col min="12039" max="12039" width="14.77734375" style="1" customWidth="1"/>
    <col min="12040" max="12040" width="7.21875" style="1" customWidth="1"/>
    <col min="12041" max="12041" width="13.88671875" style="1" customWidth="1"/>
    <col min="12042" max="12042" width="8.88671875" style="1"/>
    <col min="12043" max="12043" width="16.6640625" style="1" customWidth="1"/>
    <col min="12044" max="12044" width="13.44140625" style="1" customWidth="1"/>
    <col min="12045" max="12045" width="14" style="1" bestFit="1" customWidth="1"/>
    <col min="12046" max="12288" width="8.88671875" style="1"/>
    <col min="12289" max="12289" width="5.44140625" style="1" customWidth="1"/>
    <col min="12290" max="12290" width="12" style="1" customWidth="1"/>
    <col min="12291" max="12291" width="8.88671875" style="1"/>
    <col min="12292" max="12292" width="12" style="1" customWidth="1"/>
    <col min="12293" max="12293" width="15" style="1" customWidth="1"/>
    <col min="12294" max="12294" width="16.88671875" style="1" customWidth="1"/>
    <col min="12295" max="12295" width="14.77734375" style="1" customWidth="1"/>
    <col min="12296" max="12296" width="7.21875" style="1" customWidth="1"/>
    <col min="12297" max="12297" width="13.88671875" style="1" customWidth="1"/>
    <col min="12298" max="12298" width="8.88671875" style="1"/>
    <col min="12299" max="12299" width="16.6640625" style="1" customWidth="1"/>
    <col min="12300" max="12300" width="13.44140625" style="1" customWidth="1"/>
    <col min="12301" max="12301" width="14" style="1" bestFit="1" customWidth="1"/>
    <col min="12302" max="12544" width="8.88671875" style="1"/>
    <col min="12545" max="12545" width="5.44140625" style="1" customWidth="1"/>
    <col min="12546" max="12546" width="12" style="1" customWidth="1"/>
    <col min="12547" max="12547" width="8.88671875" style="1"/>
    <col min="12548" max="12548" width="12" style="1" customWidth="1"/>
    <col min="12549" max="12549" width="15" style="1" customWidth="1"/>
    <col min="12550" max="12550" width="16.88671875" style="1" customWidth="1"/>
    <col min="12551" max="12551" width="14.77734375" style="1" customWidth="1"/>
    <col min="12552" max="12552" width="7.21875" style="1" customWidth="1"/>
    <col min="12553" max="12553" width="13.88671875" style="1" customWidth="1"/>
    <col min="12554" max="12554" width="8.88671875" style="1"/>
    <col min="12555" max="12555" width="16.6640625" style="1" customWidth="1"/>
    <col min="12556" max="12556" width="13.44140625" style="1" customWidth="1"/>
    <col min="12557" max="12557" width="14" style="1" bestFit="1" customWidth="1"/>
    <col min="12558" max="12800" width="8.88671875" style="1"/>
    <col min="12801" max="12801" width="5.44140625" style="1" customWidth="1"/>
    <col min="12802" max="12802" width="12" style="1" customWidth="1"/>
    <col min="12803" max="12803" width="8.88671875" style="1"/>
    <col min="12804" max="12804" width="12" style="1" customWidth="1"/>
    <col min="12805" max="12805" width="15" style="1" customWidth="1"/>
    <col min="12806" max="12806" width="16.88671875" style="1" customWidth="1"/>
    <col min="12807" max="12807" width="14.77734375" style="1" customWidth="1"/>
    <col min="12808" max="12808" width="7.21875" style="1" customWidth="1"/>
    <col min="12809" max="12809" width="13.88671875" style="1" customWidth="1"/>
    <col min="12810" max="12810" width="8.88671875" style="1"/>
    <col min="12811" max="12811" width="16.6640625" style="1" customWidth="1"/>
    <col min="12812" max="12812" width="13.44140625" style="1" customWidth="1"/>
    <col min="12813" max="12813" width="14" style="1" bestFit="1" customWidth="1"/>
    <col min="12814" max="13056" width="8.88671875" style="1"/>
    <col min="13057" max="13057" width="5.44140625" style="1" customWidth="1"/>
    <col min="13058" max="13058" width="12" style="1" customWidth="1"/>
    <col min="13059" max="13059" width="8.88671875" style="1"/>
    <col min="13060" max="13060" width="12" style="1" customWidth="1"/>
    <col min="13061" max="13061" width="15" style="1" customWidth="1"/>
    <col min="13062" max="13062" width="16.88671875" style="1" customWidth="1"/>
    <col min="13063" max="13063" width="14.77734375" style="1" customWidth="1"/>
    <col min="13064" max="13064" width="7.21875" style="1" customWidth="1"/>
    <col min="13065" max="13065" width="13.88671875" style="1" customWidth="1"/>
    <col min="13066" max="13066" width="8.88671875" style="1"/>
    <col min="13067" max="13067" width="16.6640625" style="1" customWidth="1"/>
    <col min="13068" max="13068" width="13.44140625" style="1" customWidth="1"/>
    <col min="13069" max="13069" width="14" style="1" bestFit="1" customWidth="1"/>
    <col min="13070" max="13312" width="8.88671875" style="1"/>
    <col min="13313" max="13313" width="5.44140625" style="1" customWidth="1"/>
    <col min="13314" max="13314" width="12" style="1" customWidth="1"/>
    <col min="13315" max="13315" width="8.88671875" style="1"/>
    <col min="13316" max="13316" width="12" style="1" customWidth="1"/>
    <col min="13317" max="13317" width="15" style="1" customWidth="1"/>
    <col min="13318" max="13318" width="16.88671875" style="1" customWidth="1"/>
    <col min="13319" max="13319" width="14.77734375" style="1" customWidth="1"/>
    <col min="13320" max="13320" width="7.21875" style="1" customWidth="1"/>
    <col min="13321" max="13321" width="13.88671875" style="1" customWidth="1"/>
    <col min="13322" max="13322" width="8.88671875" style="1"/>
    <col min="13323" max="13323" width="16.6640625" style="1" customWidth="1"/>
    <col min="13324" max="13324" width="13.44140625" style="1" customWidth="1"/>
    <col min="13325" max="13325" width="14" style="1" bestFit="1" customWidth="1"/>
    <col min="13326" max="13568" width="8.88671875" style="1"/>
    <col min="13569" max="13569" width="5.44140625" style="1" customWidth="1"/>
    <col min="13570" max="13570" width="12" style="1" customWidth="1"/>
    <col min="13571" max="13571" width="8.88671875" style="1"/>
    <col min="13572" max="13572" width="12" style="1" customWidth="1"/>
    <col min="13573" max="13573" width="15" style="1" customWidth="1"/>
    <col min="13574" max="13574" width="16.88671875" style="1" customWidth="1"/>
    <col min="13575" max="13575" width="14.77734375" style="1" customWidth="1"/>
    <col min="13576" max="13576" width="7.21875" style="1" customWidth="1"/>
    <col min="13577" max="13577" width="13.88671875" style="1" customWidth="1"/>
    <col min="13578" max="13578" width="8.88671875" style="1"/>
    <col min="13579" max="13579" width="16.6640625" style="1" customWidth="1"/>
    <col min="13580" max="13580" width="13.44140625" style="1" customWidth="1"/>
    <col min="13581" max="13581" width="14" style="1" bestFit="1" customWidth="1"/>
    <col min="13582" max="13824" width="8.88671875" style="1"/>
    <col min="13825" max="13825" width="5.44140625" style="1" customWidth="1"/>
    <col min="13826" max="13826" width="12" style="1" customWidth="1"/>
    <col min="13827" max="13827" width="8.88671875" style="1"/>
    <col min="13828" max="13828" width="12" style="1" customWidth="1"/>
    <col min="13829" max="13829" width="15" style="1" customWidth="1"/>
    <col min="13830" max="13830" width="16.88671875" style="1" customWidth="1"/>
    <col min="13831" max="13831" width="14.77734375" style="1" customWidth="1"/>
    <col min="13832" max="13832" width="7.21875" style="1" customWidth="1"/>
    <col min="13833" max="13833" width="13.88671875" style="1" customWidth="1"/>
    <col min="13834" max="13834" width="8.88671875" style="1"/>
    <col min="13835" max="13835" width="16.6640625" style="1" customWidth="1"/>
    <col min="13836" max="13836" width="13.44140625" style="1" customWidth="1"/>
    <col min="13837" max="13837" width="14" style="1" bestFit="1" customWidth="1"/>
    <col min="13838" max="14080" width="8.88671875" style="1"/>
    <col min="14081" max="14081" width="5.44140625" style="1" customWidth="1"/>
    <col min="14082" max="14082" width="12" style="1" customWidth="1"/>
    <col min="14083" max="14083" width="8.88671875" style="1"/>
    <col min="14084" max="14084" width="12" style="1" customWidth="1"/>
    <col min="14085" max="14085" width="15" style="1" customWidth="1"/>
    <col min="14086" max="14086" width="16.88671875" style="1" customWidth="1"/>
    <col min="14087" max="14087" width="14.77734375" style="1" customWidth="1"/>
    <col min="14088" max="14088" width="7.21875" style="1" customWidth="1"/>
    <col min="14089" max="14089" width="13.88671875" style="1" customWidth="1"/>
    <col min="14090" max="14090" width="8.88671875" style="1"/>
    <col min="14091" max="14091" width="16.6640625" style="1" customWidth="1"/>
    <col min="14092" max="14092" width="13.44140625" style="1" customWidth="1"/>
    <col min="14093" max="14093" width="14" style="1" bestFit="1" customWidth="1"/>
    <col min="14094" max="14336" width="8.88671875" style="1"/>
    <col min="14337" max="14337" width="5.44140625" style="1" customWidth="1"/>
    <col min="14338" max="14338" width="12" style="1" customWidth="1"/>
    <col min="14339" max="14339" width="8.88671875" style="1"/>
    <col min="14340" max="14340" width="12" style="1" customWidth="1"/>
    <col min="14341" max="14341" width="15" style="1" customWidth="1"/>
    <col min="14342" max="14342" width="16.88671875" style="1" customWidth="1"/>
    <col min="14343" max="14343" width="14.77734375" style="1" customWidth="1"/>
    <col min="14344" max="14344" width="7.21875" style="1" customWidth="1"/>
    <col min="14345" max="14345" width="13.88671875" style="1" customWidth="1"/>
    <col min="14346" max="14346" width="8.88671875" style="1"/>
    <col min="14347" max="14347" width="16.6640625" style="1" customWidth="1"/>
    <col min="14348" max="14348" width="13.44140625" style="1" customWidth="1"/>
    <col min="14349" max="14349" width="14" style="1" bestFit="1" customWidth="1"/>
    <col min="14350" max="14592" width="8.88671875" style="1"/>
    <col min="14593" max="14593" width="5.44140625" style="1" customWidth="1"/>
    <col min="14594" max="14594" width="12" style="1" customWidth="1"/>
    <col min="14595" max="14595" width="8.88671875" style="1"/>
    <col min="14596" max="14596" width="12" style="1" customWidth="1"/>
    <col min="14597" max="14597" width="15" style="1" customWidth="1"/>
    <col min="14598" max="14598" width="16.88671875" style="1" customWidth="1"/>
    <col min="14599" max="14599" width="14.77734375" style="1" customWidth="1"/>
    <col min="14600" max="14600" width="7.21875" style="1" customWidth="1"/>
    <col min="14601" max="14601" width="13.88671875" style="1" customWidth="1"/>
    <col min="14602" max="14602" width="8.88671875" style="1"/>
    <col min="14603" max="14603" width="16.6640625" style="1" customWidth="1"/>
    <col min="14604" max="14604" width="13.44140625" style="1" customWidth="1"/>
    <col min="14605" max="14605" width="14" style="1" bestFit="1" customWidth="1"/>
    <col min="14606" max="14848" width="8.88671875" style="1"/>
    <col min="14849" max="14849" width="5.44140625" style="1" customWidth="1"/>
    <col min="14850" max="14850" width="12" style="1" customWidth="1"/>
    <col min="14851" max="14851" width="8.88671875" style="1"/>
    <col min="14852" max="14852" width="12" style="1" customWidth="1"/>
    <col min="14853" max="14853" width="15" style="1" customWidth="1"/>
    <col min="14854" max="14854" width="16.88671875" style="1" customWidth="1"/>
    <col min="14855" max="14855" width="14.77734375" style="1" customWidth="1"/>
    <col min="14856" max="14856" width="7.21875" style="1" customWidth="1"/>
    <col min="14857" max="14857" width="13.88671875" style="1" customWidth="1"/>
    <col min="14858" max="14858" width="8.88671875" style="1"/>
    <col min="14859" max="14859" width="16.6640625" style="1" customWidth="1"/>
    <col min="14860" max="14860" width="13.44140625" style="1" customWidth="1"/>
    <col min="14861" max="14861" width="14" style="1" bestFit="1" customWidth="1"/>
    <col min="14862" max="15104" width="8.88671875" style="1"/>
    <col min="15105" max="15105" width="5.44140625" style="1" customWidth="1"/>
    <col min="15106" max="15106" width="12" style="1" customWidth="1"/>
    <col min="15107" max="15107" width="8.88671875" style="1"/>
    <col min="15108" max="15108" width="12" style="1" customWidth="1"/>
    <col min="15109" max="15109" width="15" style="1" customWidth="1"/>
    <col min="15110" max="15110" width="16.88671875" style="1" customWidth="1"/>
    <col min="15111" max="15111" width="14.77734375" style="1" customWidth="1"/>
    <col min="15112" max="15112" width="7.21875" style="1" customWidth="1"/>
    <col min="15113" max="15113" width="13.88671875" style="1" customWidth="1"/>
    <col min="15114" max="15114" width="8.88671875" style="1"/>
    <col min="15115" max="15115" width="16.6640625" style="1" customWidth="1"/>
    <col min="15116" max="15116" width="13.44140625" style="1" customWidth="1"/>
    <col min="15117" max="15117" width="14" style="1" bestFit="1" customWidth="1"/>
    <col min="15118" max="15360" width="8.88671875" style="1"/>
    <col min="15361" max="15361" width="5.44140625" style="1" customWidth="1"/>
    <col min="15362" max="15362" width="12" style="1" customWidth="1"/>
    <col min="15363" max="15363" width="8.88671875" style="1"/>
    <col min="15364" max="15364" width="12" style="1" customWidth="1"/>
    <col min="15365" max="15365" width="15" style="1" customWidth="1"/>
    <col min="15366" max="15366" width="16.88671875" style="1" customWidth="1"/>
    <col min="15367" max="15367" width="14.77734375" style="1" customWidth="1"/>
    <col min="15368" max="15368" width="7.21875" style="1" customWidth="1"/>
    <col min="15369" max="15369" width="13.88671875" style="1" customWidth="1"/>
    <col min="15370" max="15370" width="8.88671875" style="1"/>
    <col min="15371" max="15371" width="16.6640625" style="1" customWidth="1"/>
    <col min="15372" max="15372" width="13.44140625" style="1" customWidth="1"/>
    <col min="15373" max="15373" width="14" style="1" bestFit="1" customWidth="1"/>
    <col min="15374" max="15616" width="8.88671875" style="1"/>
    <col min="15617" max="15617" width="5.44140625" style="1" customWidth="1"/>
    <col min="15618" max="15618" width="12" style="1" customWidth="1"/>
    <col min="15619" max="15619" width="8.88671875" style="1"/>
    <col min="15620" max="15620" width="12" style="1" customWidth="1"/>
    <col min="15621" max="15621" width="15" style="1" customWidth="1"/>
    <col min="15622" max="15622" width="16.88671875" style="1" customWidth="1"/>
    <col min="15623" max="15623" width="14.77734375" style="1" customWidth="1"/>
    <col min="15624" max="15624" width="7.21875" style="1" customWidth="1"/>
    <col min="15625" max="15625" width="13.88671875" style="1" customWidth="1"/>
    <col min="15626" max="15626" width="8.88671875" style="1"/>
    <col min="15627" max="15627" width="16.6640625" style="1" customWidth="1"/>
    <col min="15628" max="15628" width="13.44140625" style="1" customWidth="1"/>
    <col min="15629" max="15629" width="14" style="1" bestFit="1" customWidth="1"/>
    <col min="15630" max="15872" width="8.88671875" style="1"/>
    <col min="15873" max="15873" width="5.44140625" style="1" customWidth="1"/>
    <col min="15874" max="15874" width="12" style="1" customWidth="1"/>
    <col min="15875" max="15875" width="8.88671875" style="1"/>
    <col min="15876" max="15876" width="12" style="1" customWidth="1"/>
    <col min="15877" max="15877" width="15" style="1" customWidth="1"/>
    <col min="15878" max="15878" width="16.88671875" style="1" customWidth="1"/>
    <col min="15879" max="15879" width="14.77734375" style="1" customWidth="1"/>
    <col min="15880" max="15880" width="7.21875" style="1" customWidth="1"/>
    <col min="15881" max="15881" width="13.88671875" style="1" customWidth="1"/>
    <col min="15882" max="15882" width="8.88671875" style="1"/>
    <col min="15883" max="15883" width="16.6640625" style="1" customWidth="1"/>
    <col min="15884" max="15884" width="13.44140625" style="1" customWidth="1"/>
    <col min="15885" max="15885" width="14" style="1" bestFit="1" customWidth="1"/>
    <col min="15886" max="16128" width="8.88671875" style="1"/>
    <col min="16129" max="16129" width="5.44140625" style="1" customWidth="1"/>
    <col min="16130" max="16130" width="12" style="1" customWidth="1"/>
    <col min="16131" max="16131" width="8.88671875" style="1"/>
    <col min="16132" max="16132" width="12" style="1" customWidth="1"/>
    <col min="16133" max="16133" width="15" style="1" customWidth="1"/>
    <col min="16134" max="16134" width="16.88671875" style="1" customWidth="1"/>
    <col min="16135" max="16135" width="14.77734375" style="1" customWidth="1"/>
    <col min="16136" max="16136" width="7.21875" style="1" customWidth="1"/>
    <col min="16137" max="16137" width="13.88671875" style="1" customWidth="1"/>
    <col min="16138" max="16138" width="8.88671875" style="1"/>
    <col min="16139" max="16139" width="16.6640625" style="1" customWidth="1"/>
    <col min="16140" max="16140" width="13.44140625" style="1" customWidth="1"/>
    <col min="16141" max="16141" width="14" style="1" bestFit="1" customWidth="1"/>
    <col min="16142" max="16384" width="8.88671875" style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2" t="s">
        <v>2</v>
      </c>
    </row>
    <row r="4" spans="1:9" ht="27.6" x14ac:dyDescent="0.45">
      <c r="F4" s="3" t="s">
        <v>3</v>
      </c>
    </row>
    <row r="6" spans="1:9" ht="15.6" thickBot="1" x14ac:dyDescent="0.3"/>
    <row r="7" spans="1:9" ht="16.2" thickBot="1" x14ac:dyDescent="0.35">
      <c r="B7" s="4" t="s">
        <v>4</v>
      </c>
      <c r="E7" s="5">
        <v>20000000</v>
      </c>
      <c r="G7" s="6" t="s">
        <v>5</v>
      </c>
      <c r="H7" s="6"/>
      <c r="I7" s="1" t="s">
        <v>6</v>
      </c>
    </row>
    <row r="8" spans="1:9" ht="16.2" thickBot="1" x14ac:dyDescent="0.35">
      <c r="B8" s="4" t="s">
        <v>7</v>
      </c>
      <c r="E8" s="7">
        <v>0.2</v>
      </c>
      <c r="G8" s="8" t="s">
        <v>8</v>
      </c>
    </row>
    <row r="10" spans="1:9" x14ac:dyDescent="0.25">
      <c r="B10" s="1" t="s">
        <v>9</v>
      </c>
      <c r="E10" s="9">
        <f>SUM(E7*E8)</f>
        <v>4000000</v>
      </c>
    </row>
    <row r="11" spans="1:9" ht="15.6" thickBot="1" x14ac:dyDescent="0.3"/>
    <row r="12" spans="1:9" ht="16.2" thickBot="1" x14ac:dyDescent="0.35">
      <c r="B12" s="4" t="s">
        <v>10</v>
      </c>
      <c r="E12" s="10">
        <v>20</v>
      </c>
      <c r="G12" s="1" t="s">
        <v>6</v>
      </c>
    </row>
    <row r="13" spans="1:9" ht="15.6" x14ac:dyDescent="0.3">
      <c r="B13" s="4" t="s">
        <v>56</v>
      </c>
      <c r="E13" s="38">
        <v>65</v>
      </c>
    </row>
    <row r="14" spans="1:9" x14ac:dyDescent="0.25">
      <c r="E14" s="11"/>
    </row>
    <row r="15" spans="1:9" x14ac:dyDescent="0.25">
      <c r="B15" s="1" t="s">
        <v>11</v>
      </c>
      <c r="E15" s="9">
        <f>SUM(E12*E13*12)</f>
        <v>15600</v>
      </c>
    </row>
    <row r="16" spans="1:9" x14ac:dyDescent="0.25">
      <c r="B16" s="1" t="s">
        <v>12</v>
      </c>
      <c r="E16" s="39">
        <v>10000</v>
      </c>
      <c r="F16" s="1" t="s">
        <v>57</v>
      </c>
    </row>
    <row r="17" spans="1:12" x14ac:dyDescent="0.25">
      <c r="B17" s="1" t="s">
        <v>14</v>
      </c>
      <c r="E17" s="39">
        <v>3000</v>
      </c>
      <c r="F17" s="1" t="s">
        <v>58</v>
      </c>
    </row>
    <row r="19" spans="1:12" x14ac:dyDescent="0.25">
      <c r="C19" s="1" t="s">
        <v>16</v>
      </c>
      <c r="E19" s="9">
        <f>SUM(E15:E18)</f>
        <v>28600</v>
      </c>
    </row>
    <row r="21" spans="1:12" ht="15.6" x14ac:dyDescent="0.3">
      <c r="B21" s="1" t="s">
        <v>17</v>
      </c>
      <c r="C21" s="13">
        <f>SUM(E8)</f>
        <v>0.2</v>
      </c>
      <c r="D21" s="1" t="s">
        <v>18</v>
      </c>
      <c r="G21" s="14">
        <f>SUM(E19/C21)</f>
        <v>143000</v>
      </c>
      <c r="H21" s="1" t="s">
        <v>19</v>
      </c>
    </row>
    <row r="22" spans="1:12" x14ac:dyDescent="0.25">
      <c r="D22" s="1" t="s">
        <v>20</v>
      </c>
      <c r="E22" s="15">
        <f>SUM(G21/E7)</f>
        <v>7.1500000000000001E-3</v>
      </c>
      <c r="F22" s="1" t="s">
        <v>21</v>
      </c>
    </row>
    <row r="25" spans="1:12" ht="17.399999999999999" x14ac:dyDescent="0.3">
      <c r="A25" s="16" t="s">
        <v>22</v>
      </c>
      <c r="B25" s="16"/>
      <c r="C25" s="16"/>
      <c r="D25" s="16"/>
    </row>
    <row r="26" spans="1:12" ht="15.6" thickBot="1" x14ac:dyDescent="0.3"/>
    <row r="27" spans="1:12" ht="15.6" thickBot="1" x14ac:dyDescent="0.3">
      <c r="A27" s="1">
        <v>1</v>
      </c>
      <c r="B27" s="1" t="s">
        <v>55</v>
      </c>
      <c r="K27" s="17">
        <v>0.01</v>
      </c>
      <c r="L27" s="1" t="s">
        <v>23</v>
      </c>
    </row>
    <row r="28" spans="1:12" ht="15.6" thickBot="1" x14ac:dyDescent="0.3"/>
    <row r="29" spans="1:12" ht="15.6" thickBot="1" x14ac:dyDescent="0.3">
      <c r="A29" s="1">
        <v>2</v>
      </c>
      <c r="B29" s="1" t="s">
        <v>24</v>
      </c>
      <c r="G29" s="17">
        <v>5.0000000000000001E-3</v>
      </c>
      <c r="H29" s="1" t="s">
        <v>6</v>
      </c>
      <c r="I29" s="1" t="s">
        <v>25</v>
      </c>
      <c r="L29" s="5">
        <v>30000000</v>
      </c>
    </row>
    <row r="30" spans="1:12" ht="15.6" thickBot="1" x14ac:dyDescent="0.3"/>
    <row r="31" spans="1:12" ht="15.6" thickBot="1" x14ac:dyDescent="0.3">
      <c r="A31" s="1">
        <v>3</v>
      </c>
      <c r="B31" s="1" t="s">
        <v>26</v>
      </c>
      <c r="K31" s="17">
        <v>0.01</v>
      </c>
      <c r="L31" s="1" t="s">
        <v>23</v>
      </c>
    </row>
    <row r="32" spans="1:12" ht="15.6" thickBot="1" x14ac:dyDescent="0.3"/>
    <row r="33" spans="1:15" ht="15.6" thickBot="1" x14ac:dyDescent="0.3">
      <c r="A33" s="1">
        <v>4</v>
      </c>
      <c r="B33" s="1" t="s">
        <v>27</v>
      </c>
      <c r="H33" s="10">
        <v>4</v>
      </c>
      <c r="I33" s="1" t="s">
        <v>28</v>
      </c>
      <c r="J33" s="1" t="s">
        <v>29</v>
      </c>
      <c r="L33" s="10">
        <v>100</v>
      </c>
    </row>
    <row r="35" spans="1:15" x14ac:dyDescent="0.25">
      <c r="A35" s="1">
        <v>5</v>
      </c>
      <c r="B35" s="1" t="s">
        <v>30</v>
      </c>
      <c r="M35" s="11"/>
    </row>
    <row r="36" spans="1:15" ht="15.6" thickBot="1" x14ac:dyDescent="0.3"/>
    <row r="37" spans="1:15" ht="15.6" thickBot="1" x14ac:dyDescent="0.3">
      <c r="A37" s="1" t="s">
        <v>31</v>
      </c>
      <c r="B37" s="1" t="s">
        <v>32</v>
      </c>
      <c r="J37" s="11"/>
      <c r="L37" s="18">
        <v>20000</v>
      </c>
      <c r="M37" s="1" t="s">
        <v>33</v>
      </c>
    </row>
    <row r="38" spans="1:15" ht="15.6" thickBot="1" x14ac:dyDescent="0.3">
      <c r="A38" s="1" t="s">
        <v>34</v>
      </c>
      <c r="B38" s="1" t="s">
        <v>35</v>
      </c>
      <c r="L38" s="18">
        <v>10000</v>
      </c>
      <c r="M38" s="1" t="s">
        <v>33</v>
      </c>
    </row>
    <row r="39" spans="1:15" ht="15.6" thickBot="1" x14ac:dyDescent="0.3">
      <c r="A39" s="1" t="s">
        <v>34</v>
      </c>
      <c r="B39" s="1" t="s">
        <v>36</v>
      </c>
      <c r="K39" s="1" t="s">
        <v>6</v>
      </c>
      <c r="L39" s="19">
        <v>10000</v>
      </c>
      <c r="M39" s="1" t="s">
        <v>33</v>
      </c>
    </row>
    <row r="41" spans="1:15" ht="15.6" thickBot="1" x14ac:dyDescent="0.3">
      <c r="K41" s="1" t="s">
        <v>37</v>
      </c>
      <c r="L41" s="12">
        <f>SUM(L37:L40)</f>
        <v>40000</v>
      </c>
    </row>
    <row r="42" spans="1:15" ht="15.6" thickBot="1" x14ac:dyDescent="0.3">
      <c r="G42" s="1" t="s">
        <v>38</v>
      </c>
      <c r="L42" s="20">
        <v>1</v>
      </c>
    </row>
    <row r="43" spans="1:15" x14ac:dyDescent="0.25">
      <c r="L43" s="21"/>
    </row>
    <row r="44" spans="1:15" x14ac:dyDescent="0.25">
      <c r="B44" s="1" t="s">
        <v>6</v>
      </c>
    </row>
    <row r="45" spans="1:15" ht="15.6" x14ac:dyDescent="0.3">
      <c r="C45" s="4" t="s">
        <v>39</v>
      </c>
      <c r="F45" s="1" t="s">
        <v>40</v>
      </c>
      <c r="G45" s="1" t="s">
        <v>41</v>
      </c>
      <c r="I45" s="1" t="s">
        <v>42</v>
      </c>
      <c r="M45" s="4" t="s">
        <v>43</v>
      </c>
    </row>
    <row r="46" spans="1:15" x14ac:dyDescent="0.25">
      <c r="F46" s="1" t="s">
        <v>6</v>
      </c>
      <c r="H46" s="22" t="s">
        <v>44</v>
      </c>
      <c r="M46" s="1" t="s">
        <v>6</v>
      </c>
    </row>
    <row r="47" spans="1:15" ht="15.6" x14ac:dyDescent="0.3">
      <c r="A47" s="1">
        <v>1</v>
      </c>
      <c r="B47" s="1" t="s">
        <v>45</v>
      </c>
      <c r="F47" s="12">
        <f>SUM(E19)</f>
        <v>28600</v>
      </c>
      <c r="G47" s="23">
        <f>SUM(K27*E7)</f>
        <v>200000</v>
      </c>
      <c r="H47" s="24">
        <f>SUM(E8)</f>
        <v>0.2</v>
      </c>
      <c r="I47" s="12">
        <f>SUM(G47*E8)</f>
        <v>40000</v>
      </c>
      <c r="L47" s="26" t="s">
        <v>6</v>
      </c>
      <c r="M47" s="25">
        <f>SUM((I47-E19)/E19)</f>
        <v>0.39860139860139859</v>
      </c>
      <c r="N47" s="26" t="s">
        <v>6</v>
      </c>
      <c r="O47" s="27" t="s">
        <v>6</v>
      </c>
    </row>
    <row r="48" spans="1:15" ht="15.6" x14ac:dyDescent="0.3">
      <c r="F48" s="12" t="s">
        <v>6</v>
      </c>
      <c r="G48" s="23"/>
      <c r="M48" s="28" t="s">
        <v>6</v>
      </c>
    </row>
    <row r="49" spans="1:15" ht="15.6" x14ac:dyDescent="0.3">
      <c r="A49" s="1">
        <v>2</v>
      </c>
      <c r="B49" s="1" t="s">
        <v>46</v>
      </c>
      <c r="F49" s="12">
        <f>SUM(E19)</f>
        <v>28600</v>
      </c>
      <c r="G49" s="23">
        <f>SUM(G29*L29)</f>
        <v>150000</v>
      </c>
      <c r="H49" s="24">
        <f>SUM(E8)</f>
        <v>0.2</v>
      </c>
      <c r="I49" s="12">
        <f>SUM(G49*E8)</f>
        <v>30000</v>
      </c>
      <c r="M49" s="25">
        <f>SUM((I49-E19)/E19)</f>
        <v>4.8951048951048952E-2</v>
      </c>
    </row>
    <row r="50" spans="1:15" ht="15.6" x14ac:dyDescent="0.3">
      <c r="F50" s="12" t="s">
        <v>6</v>
      </c>
      <c r="G50" s="23"/>
      <c r="M50" s="28" t="s">
        <v>6</v>
      </c>
    </row>
    <row r="51" spans="1:15" ht="15.6" x14ac:dyDescent="0.3">
      <c r="A51" s="1">
        <v>3</v>
      </c>
      <c r="B51" s="1" t="s">
        <v>47</v>
      </c>
      <c r="F51" s="12">
        <f>SUM(E19)</f>
        <v>28600</v>
      </c>
      <c r="G51" s="29">
        <f>SUM(K31*E7)</f>
        <v>200000</v>
      </c>
      <c r="H51" s="24">
        <f>SUM(E8)</f>
        <v>0.2</v>
      </c>
      <c r="I51" s="12">
        <f>SUM(G51*E8)</f>
        <v>40000</v>
      </c>
      <c r="M51" s="25">
        <f>SUM((I51-E19)/E19)</f>
        <v>0.39860139860139859</v>
      </c>
    </row>
    <row r="52" spans="1:15" ht="15.6" x14ac:dyDescent="0.3">
      <c r="F52" s="12" t="s">
        <v>6</v>
      </c>
      <c r="G52" s="29"/>
      <c r="M52" s="28" t="s">
        <v>6</v>
      </c>
    </row>
    <row r="53" spans="1:15" ht="15.6" x14ac:dyDescent="0.3">
      <c r="A53" s="1">
        <v>4</v>
      </c>
      <c r="B53" s="1" t="s">
        <v>48</v>
      </c>
      <c r="F53" s="12">
        <f>SUM(E19)</f>
        <v>28600</v>
      </c>
      <c r="G53" s="23">
        <f>SUM(H33*L33*52)</f>
        <v>20800</v>
      </c>
      <c r="I53" s="12">
        <f>SUM(G53)</f>
        <v>20800</v>
      </c>
      <c r="M53" s="25">
        <f>SUM((I53-E19)/E19)</f>
        <v>-0.27272727272727271</v>
      </c>
    </row>
    <row r="54" spans="1:15" ht="15.6" x14ac:dyDescent="0.3">
      <c r="F54" s="12" t="s">
        <v>6</v>
      </c>
      <c r="G54" s="23"/>
      <c r="M54" s="28" t="s">
        <v>6</v>
      </c>
    </row>
    <row r="55" spans="1:15" ht="15.6" x14ac:dyDescent="0.3">
      <c r="A55" s="1">
        <v>5</v>
      </c>
      <c r="B55" s="1" t="s">
        <v>49</v>
      </c>
      <c r="F55" s="12">
        <f>SUM(E19)</f>
        <v>28600</v>
      </c>
      <c r="G55" s="23">
        <f>SUM(L41*L42)</f>
        <v>40000</v>
      </c>
      <c r="I55" s="12">
        <f>SUM(G55)</f>
        <v>40000</v>
      </c>
      <c r="M55" s="25">
        <f>SUM((I55-E19)/E19)</f>
        <v>0.39860139860139859</v>
      </c>
    </row>
    <row r="56" spans="1:15" x14ac:dyDescent="0.25">
      <c r="F56" s="12" t="s">
        <v>6</v>
      </c>
      <c r="I56" s="30" t="s">
        <v>6</v>
      </c>
      <c r="K56" s="27" t="s">
        <v>6</v>
      </c>
    </row>
    <row r="57" spans="1:15" ht="15.6" x14ac:dyDescent="0.3">
      <c r="E57" s="1" t="s">
        <v>6</v>
      </c>
      <c r="F57" s="12" t="s">
        <v>6</v>
      </c>
      <c r="G57" s="31" t="s">
        <v>6</v>
      </c>
      <c r="H57" s="1" t="s">
        <v>6</v>
      </c>
      <c r="I57" s="33">
        <f>SUM(I47:I55)</f>
        <v>170800</v>
      </c>
      <c r="J57" s="34" t="s">
        <v>50</v>
      </c>
      <c r="K57" s="40">
        <f>SUM(E19)</f>
        <v>28600</v>
      </c>
      <c r="L57" s="36" t="s">
        <v>51</v>
      </c>
    </row>
    <row r="59" spans="1:15" ht="15.6" x14ac:dyDescent="0.3">
      <c r="F59" s="1" t="s">
        <v>6</v>
      </c>
      <c r="G59" s="1" t="s">
        <v>6</v>
      </c>
      <c r="H59" s="32" t="s">
        <v>6</v>
      </c>
    </row>
    <row r="60" spans="1:15" ht="15.6" x14ac:dyDescent="0.3">
      <c r="C60" s="1" t="s">
        <v>52</v>
      </c>
      <c r="F60" s="1" t="s">
        <v>40</v>
      </c>
      <c r="G60" s="1" t="s">
        <v>41</v>
      </c>
      <c r="I60" s="1" t="s">
        <v>42</v>
      </c>
      <c r="K60" s="4" t="s">
        <v>43</v>
      </c>
    </row>
    <row r="61" spans="1:15" x14ac:dyDescent="0.25">
      <c r="F61" s="1" t="s">
        <v>6</v>
      </c>
      <c r="H61" s="22" t="s">
        <v>44</v>
      </c>
      <c r="K61" s="1" t="s">
        <v>6</v>
      </c>
    </row>
    <row r="62" spans="1:15" ht="15.6" x14ac:dyDescent="0.3">
      <c r="A62" s="1">
        <v>1</v>
      </c>
      <c r="B62" s="1" t="s">
        <v>45</v>
      </c>
      <c r="F62" s="12">
        <f>SUM(E15)</f>
        <v>15600</v>
      </c>
      <c r="G62" s="23">
        <f>SUM(K27*E7)</f>
        <v>200000</v>
      </c>
      <c r="H62" s="24">
        <f>SUM(E8)</f>
        <v>0.2</v>
      </c>
      <c r="I62" s="12">
        <f>SUM(G47*E8)</f>
        <v>40000</v>
      </c>
      <c r="K62" s="25">
        <f>SUM((I62-E15)/E15)</f>
        <v>1.5641025641025641</v>
      </c>
      <c r="L62" s="26">
        <f>SUM(I62/F62)</f>
        <v>2.5641025641025643</v>
      </c>
      <c r="M62" s="1" t="s">
        <v>6</v>
      </c>
      <c r="N62" s="26" t="s">
        <v>6</v>
      </c>
      <c r="O62" s="27" t="s">
        <v>6</v>
      </c>
    </row>
    <row r="63" spans="1:15" ht="15.6" x14ac:dyDescent="0.3">
      <c r="F63" s="12" t="s">
        <v>6</v>
      </c>
      <c r="G63" s="23"/>
      <c r="K63" s="28" t="s">
        <v>6</v>
      </c>
    </row>
    <row r="64" spans="1:15" ht="15.6" x14ac:dyDescent="0.3">
      <c r="A64" s="1">
        <v>2</v>
      </c>
      <c r="B64" s="1" t="s">
        <v>46</v>
      </c>
      <c r="F64" s="12">
        <f>SUM(E15)</f>
        <v>15600</v>
      </c>
      <c r="G64" s="23">
        <f>SUM(G29*L29)</f>
        <v>150000</v>
      </c>
      <c r="H64" s="24">
        <f>SUM(E8)</f>
        <v>0.2</v>
      </c>
      <c r="I64" s="12">
        <f>SUM(G49*E8)</f>
        <v>30000</v>
      </c>
      <c r="K64" s="25">
        <f>SUM((I64-E15)/E15)</f>
        <v>0.92307692307692313</v>
      </c>
    </row>
    <row r="65" spans="1:12" ht="15.6" x14ac:dyDescent="0.3">
      <c r="F65" s="12" t="s">
        <v>6</v>
      </c>
      <c r="G65" s="23"/>
      <c r="K65" s="28" t="s">
        <v>6</v>
      </c>
    </row>
    <row r="66" spans="1:12" ht="15.6" x14ac:dyDescent="0.3">
      <c r="A66" s="1">
        <v>3</v>
      </c>
      <c r="B66" s="1" t="s">
        <v>47</v>
      </c>
      <c r="F66" s="12">
        <f>SUM(E15)</f>
        <v>15600</v>
      </c>
      <c r="G66" s="29">
        <f>SUM(K31*E7)</f>
        <v>200000</v>
      </c>
      <c r="H66" s="24">
        <f>SUM(E8)</f>
        <v>0.2</v>
      </c>
      <c r="I66" s="12">
        <f>SUM(G51*E8)</f>
        <v>40000</v>
      </c>
      <c r="K66" s="25">
        <f>SUM((I66-E15)/E15)</f>
        <v>1.5641025641025641</v>
      </c>
    </row>
    <row r="67" spans="1:12" ht="15.6" x14ac:dyDescent="0.3">
      <c r="F67" s="12" t="s">
        <v>6</v>
      </c>
      <c r="G67" s="29"/>
      <c r="K67" s="28" t="s">
        <v>6</v>
      </c>
    </row>
    <row r="68" spans="1:12" ht="15.6" x14ac:dyDescent="0.3">
      <c r="A68" s="1">
        <v>4</v>
      </c>
      <c r="B68" s="1" t="s">
        <v>48</v>
      </c>
      <c r="F68" s="12">
        <f>SUM(E15)</f>
        <v>15600</v>
      </c>
      <c r="G68" s="23">
        <f>SUM(H33*L33*52)</f>
        <v>20800</v>
      </c>
      <c r="I68" s="12">
        <f>SUM(G68)</f>
        <v>20800</v>
      </c>
      <c r="K68" s="25">
        <f>SUM((I68-E15)/E15)</f>
        <v>0.33333333333333331</v>
      </c>
    </row>
    <row r="69" spans="1:12" ht="15.6" x14ac:dyDescent="0.3">
      <c r="F69" s="12" t="s">
        <v>6</v>
      </c>
      <c r="G69" s="23"/>
      <c r="K69" s="28" t="s">
        <v>6</v>
      </c>
    </row>
    <row r="70" spans="1:12" ht="15.6" x14ac:dyDescent="0.3">
      <c r="A70" s="1">
        <v>5</v>
      </c>
      <c r="B70" s="1" t="s">
        <v>49</v>
      </c>
      <c r="F70" s="12">
        <f>SUM(E15)</f>
        <v>15600</v>
      </c>
      <c r="G70" s="23">
        <f>SUM(L41*L42)</f>
        <v>40000</v>
      </c>
      <c r="I70" s="12">
        <f>SUM(G70)</f>
        <v>40000</v>
      </c>
      <c r="K70" s="25">
        <f>SUM((I70-E15)/E15)</f>
        <v>1.5641025641025641</v>
      </c>
    </row>
    <row r="71" spans="1:12" x14ac:dyDescent="0.25">
      <c r="F71" s="12" t="s">
        <v>6</v>
      </c>
      <c r="I71" s="30" t="s">
        <v>6</v>
      </c>
      <c r="K71" s="27" t="s">
        <v>6</v>
      </c>
    </row>
    <row r="72" spans="1:12" ht="15.6" x14ac:dyDescent="0.3">
      <c r="E72" s="1" t="s">
        <v>6</v>
      </c>
      <c r="F72" s="12" t="s">
        <v>6</v>
      </c>
      <c r="G72" s="37" t="s">
        <v>6</v>
      </c>
      <c r="H72" s="1" t="s">
        <v>6</v>
      </c>
      <c r="I72" s="33">
        <f>SUM(I62:I70)</f>
        <v>170800</v>
      </c>
      <c r="J72" s="34" t="s">
        <v>53</v>
      </c>
      <c r="K72" s="35">
        <f>SUM(E15)</f>
        <v>15600</v>
      </c>
      <c r="L72" s="36" t="s">
        <v>54</v>
      </c>
    </row>
  </sheetData>
  <hyperlinks>
    <hyperlink ref="A3" r:id="rId1"/>
  </hyperlinks>
  <pageMargins left="0.7" right="0.7" top="0.75" bottom="0.75" header="0.3" footer="0.3"/>
  <pageSetup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workbookViewId="0">
      <selection activeCell="D3" sqref="D3"/>
    </sheetView>
  </sheetViews>
  <sheetFormatPr defaultRowHeight="15" x14ac:dyDescent="0.25"/>
  <cols>
    <col min="1" max="1" width="5.44140625" style="1" customWidth="1"/>
    <col min="2" max="2" width="12" style="1" customWidth="1"/>
    <col min="3" max="3" width="8.88671875" style="1"/>
    <col min="4" max="4" width="12" style="1" customWidth="1"/>
    <col min="5" max="5" width="16.6640625" style="1" customWidth="1"/>
    <col min="6" max="6" width="17.88671875" style="1" customWidth="1"/>
    <col min="7" max="7" width="14.77734375" style="1" customWidth="1"/>
    <col min="8" max="8" width="7.21875" style="1" customWidth="1"/>
    <col min="9" max="9" width="13.88671875" style="1" customWidth="1"/>
    <col min="10" max="10" width="8.88671875" style="1"/>
    <col min="11" max="11" width="16.6640625" style="1" customWidth="1"/>
    <col min="12" max="12" width="13.44140625" style="1" customWidth="1"/>
    <col min="13" max="13" width="14" style="1" bestFit="1" customWidth="1"/>
    <col min="14" max="256" width="8.88671875" style="1"/>
    <col min="257" max="257" width="5.44140625" style="1" customWidth="1"/>
    <col min="258" max="258" width="12" style="1" customWidth="1"/>
    <col min="259" max="259" width="8.88671875" style="1"/>
    <col min="260" max="260" width="12" style="1" customWidth="1"/>
    <col min="261" max="261" width="15" style="1" customWidth="1"/>
    <col min="262" max="262" width="16.88671875" style="1" customWidth="1"/>
    <col min="263" max="263" width="14.77734375" style="1" customWidth="1"/>
    <col min="264" max="264" width="7.21875" style="1" customWidth="1"/>
    <col min="265" max="265" width="13.88671875" style="1" customWidth="1"/>
    <col min="266" max="266" width="8.88671875" style="1"/>
    <col min="267" max="267" width="16.6640625" style="1" customWidth="1"/>
    <col min="268" max="268" width="13.44140625" style="1" customWidth="1"/>
    <col min="269" max="269" width="14" style="1" bestFit="1" customWidth="1"/>
    <col min="270" max="512" width="8.88671875" style="1"/>
    <col min="513" max="513" width="5.44140625" style="1" customWidth="1"/>
    <col min="514" max="514" width="12" style="1" customWidth="1"/>
    <col min="515" max="515" width="8.88671875" style="1"/>
    <col min="516" max="516" width="12" style="1" customWidth="1"/>
    <col min="517" max="517" width="15" style="1" customWidth="1"/>
    <col min="518" max="518" width="16.88671875" style="1" customWidth="1"/>
    <col min="519" max="519" width="14.77734375" style="1" customWidth="1"/>
    <col min="520" max="520" width="7.21875" style="1" customWidth="1"/>
    <col min="521" max="521" width="13.88671875" style="1" customWidth="1"/>
    <col min="522" max="522" width="8.88671875" style="1"/>
    <col min="523" max="523" width="16.6640625" style="1" customWidth="1"/>
    <col min="524" max="524" width="13.44140625" style="1" customWidth="1"/>
    <col min="525" max="525" width="14" style="1" bestFit="1" customWidth="1"/>
    <col min="526" max="768" width="8.88671875" style="1"/>
    <col min="769" max="769" width="5.44140625" style="1" customWidth="1"/>
    <col min="770" max="770" width="12" style="1" customWidth="1"/>
    <col min="771" max="771" width="8.88671875" style="1"/>
    <col min="772" max="772" width="12" style="1" customWidth="1"/>
    <col min="773" max="773" width="15" style="1" customWidth="1"/>
    <col min="774" max="774" width="16.88671875" style="1" customWidth="1"/>
    <col min="775" max="775" width="14.77734375" style="1" customWidth="1"/>
    <col min="776" max="776" width="7.21875" style="1" customWidth="1"/>
    <col min="777" max="777" width="13.88671875" style="1" customWidth="1"/>
    <col min="778" max="778" width="8.88671875" style="1"/>
    <col min="779" max="779" width="16.6640625" style="1" customWidth="1"/>
    <col min="780" max="780" width="13.44140625" style="1" customWidth="1"/>
    <col min="781" max="781" width="14" style="1" bestFit="1" customWidth="1"/>
    <col min="782" max="1024" width="8.88671875" style="1"/>
    <col min="1025" max="1025" width="5.44140625" style="1" customWidth="1"/>
    <col min="1026" max="1026" width="12" style="1" customWidth="1"/>
    <col min="1027" max="1027" width="8.88671875" style="1"/>
    <col min="1028" max="1028" width="12" style="1" customWidth="1"/>
    <col min="1029" max="1029" width="15" style="1" customWidth="1"/>
    <col min="1030" max="1030" width="16.88671875" style="1" customWidth="1"/>
    <col min="1031" max="1031" width="14.77734375" style="1" customWidth="1"/>
    <col min="1032" max="1032" width="7.21875" style="1" customWidth="1"/>
    <col min="1033" max="1033" width="13.88671875" style="1" customWidth="1"/>
    <col min="1034" max="1034" width="8.88671875" style="1"/>
    <col min="1035" max="1035" width="16.6640625" style="1" customWidth="1"/>
    <col min="1036" max="1036" width="13.44140625" style="1" customWidth="1"/>
    <col min="1037" max="1037" width="14" style="1" bestFit="1" customWidth="1"/>
    <col min="1038" max="1280" width="8.88671875" style="1"/>
    <col min="1281" max="1281" width="5.44140625" style="1" customWidth="1"/>
    <col min="1282" max="1282" width="12" style="1" customWidth="1"/>
    <col min="1283" max="1283" width="8.88671875" style="1"/>
    <col min="1284" max="1284" width="12" style="1" customWidth="1"/>
    <col min="1285" max="1285" width="15" style="1" customWidth="1"/>
    <col min="1286" max="1286" width="16.88671875" style="1" customWidth="1"/>
    <col min="1287" max="1287" width="14.77734375" style="1" customWidth="1"/>
    <col min="1288" max="1288" width="7.21875" style="1" customWidth="1"/>
    <col min="1289" max="1289" width="13.88671875" style="1" customWidth="1"/>
    <col min="1290" max="1290" width="8.88671875" style="1"/>
    <col min="1291" max="1291" width="16.6640625" style="1" customWidth="1"/>
    <col min="1292" max="1292" width="13.44140625" style="1" customWidth="1"/>
    <col min="1293" max="1293" width="14" style="1" bestFit="1" customWidth="1"/>
    <col min="1294" max="1536" width="8.88671875" style="1"/>
    <col min="1537" max="1537" width="5.44140625" style="1" customWidth="1"/>
    <col min="1538" max="1538" width="12" style="1" customWidth="1"/>
    <col min="1539" max="1539" width="8.88671875" style="1"/>
    <col min="1540" max="1540" width="12" style="1" customWidth="1"/>
    <col min="1541" max="1541" width="15" style="1" customWidth="1"/>
    <col min="1542" max="1542" width="16.88671875" style="1" customWidth="1"/>
    <col min="1543" max="1543" width="14.77734375" style="1" customWidth="1"/>
    <col min="1544" max="1544" width="7.21875" style="1" customWidth="1"/>
    <col min="1545" max="1545" width="13.88671875" style="1" customWidth="1"/>
    <col min="1546" max="1546" width="8.88671875" style="1"/>
    <col min="1547" max="1547" width="16.6640625" style="1" customWidth="1"/>
    <col min="1548" max="1548" width="13.44140625" style="1" customWidth="1"/>
    <col min="1549" max="1549" width="14" style="1" bestFit="1" customWidth="1"/>
    <col min="1550" max="1792" width="8.88671875" style="1"/>
    <col min="1793" max="1793" width="5.44140625" style="1" customWidth="1"/>
    <col min="1794" max="1794" width="12" style="1" customWidth="1"/>
    <col min="1795" max="1795" width="8.88671875" style="1"/>
    <col min="1796" max="1796" width="12" style="1" customWidth="1"/>
    <col min="1797" max="1797" width="15" style="1" customWidth="1"/>
    <col min="1798" max="1798" width="16.88671875" style="1" customWidth="1"/>
    <col min="1799" max="1799" width="14.77734375" style="1" customWidth="1"/>
    <col min="1800" max="1800" width="7.21875" style="1" customWidth="1"/>
    <col min="1801" max="1801" width="13.88671875" style="1" customWidth="1"/>
    <col min="1802" max="1802" width="8.88671875" style="1"/>
    <col min="1803" max="1803" width="16.6640625" style="1" customWidth="1"/>
    <col min="1804" max="1804" width="13.44140625" style="1" customWidth="1"/>
    <col min="1805" max="1805" width="14" style="1" bestFit="1" customWidth="1"/>
    <col min="1806" max="2048" width="8.88671875" style="1"/>
    <col min="2049" max="2049" width="5.44140625" style="1" customWidth="1"/>
    <col min="2050" max="2050" width="12" style="1" customWidth="1"/>
    <col min="2051" max="2051" width="8.88671875" style="1"/>
    <col min="2052" max="2052" width="12" style="1" customWidth="1"/>
    <col min="2053" max="2053" width="15" style="1" customWidth="1"/>
    <col min="2054" max="2054" width="16.88671875" style="1" customWidth="1"/>
    <col min="2055" max="2055" width="14.77734375" style="1" customWidth="1"/>
    <col min="2056" max="2056" width="7.21875" style="1" customWidth="1"/>
    <col min="2057" max="2057" width="13.88671875" style="1" customWidth="1"/>
    <col min="2058" max="2058" width="8.88671875" style="1"/>
    <col min="2059" max="2059" width="16.6640625" style="1" customWidth="1"/>
    <col min="2060" max="2060" width="13.44140625" style="1" customWidth="1"/>
    <col min="2061" max="2061" width="14" style="1" bestFit="1" customWidth="1"/>
    <col min="2062" max="2304" width="8.88671875" style="1"/>
    <col min="2305" max="2305" width="5.44140625" style="1" customWidth="1"/>
    <col min="2306" max="2306" width="12" style="1" customWidth="1"/>
    <col min="2307" max="2307" width="8.88671875" style="1"/>
    <col min="2308" max="2308" width="12" style="1" customWidth="1"/>
    <col min="2309" max="2309" width="15" style="1" customWidth="1"/>
    <col min="2310" max="2310" width="16.88671875" style="1" customWidth="1"/>
    <col min="2311" max="2311" width="14.77734375" style="1" customWidth="1"/>
    <col min="2312" max="2312" width="7.21875" style="1" customWidth="1"/>
    <col min="2313" max="2313" width="13.88671875" style="1" customWidth="1"/>
    <col min="2314" max="2314" width="8.88671875" style="1"/>
    <col min="2315" max="2315" width="16.6640625" style="1" customWidth="1"/>
    <col min="2316" max="2316" width="13.44140625" style="1" customWidth="1"/>
    <col min="2317" max="2317" width="14" style="1" bestFit="1" customWidth="1"/>
    <col min="2318" max="2560" width="8.88671875" style="1"/>
    <col min="2561" max="2561" width="5.44140625" style="1" customWidth="1"/>
    <col min="2562" max="2562" width="12" style="1" customWidth="1"/>
    <col min="2563" max="2563" width="8.88671875" style="1"/>
    <col min="2564" max="2564" width="12" style="1" customWidth="1"/>
    <col min="2565" max="2565" width="15" style="1" customWidth="1"/>
    <col min="2566" max="2566" width="16.88671875" style="1" customWidth="1"/>
    <col min="2567" max="2567" width="14.77734375" style="1" customWidth="1"/>
    <col min="2568" max="2568" width="7.21875" style="1" customWidth="1"/>
    <col min="2569" max="2569" width="13.88671875" style="1" customWidth="1"/>
    <col min="2570" max="2570" width="8.88671875" style="1"/>
    <col min="2571" max="2571" width="16.6640625" style="1" customWidth="1"/>
    <col min="2572" max="2572" width="13.44140625" style="1" customWidth="1"/>
    <col min="2573" max="2573" width="14" style="1" bestFit="1" customWidth="1"/>
    <col min="2574" max="2816" width="8.88671875" style="1"/>
    <col min="2817" max="2817" width="5.44140625" style="1" customWidth="1"/>
    <col min="2818" max="2818" width="12" style="1" customWidth="1"/>
    <col min="2819" max="2819" width="8.88671875" style="1"/>
    <col min="2820" max="2820" width="12" style="1" customWidth="1"/>
    <col min="2821" max="2821" width="15" style="1" customWidth="1"/>
    <col min="2822" max="2822" width="16.88671875" style="1" customWidth="1"/>
    <col min="2823" max="2823" width="14.77734375" style="1" customWidth="1"/>
    <col min="2824" max="2824" width="7.21875" style="1" customWidth="1"/>
    <col min="2825" max="2825" width="13.88671875" style="1" customWidth="1"/>
    <col min="2826" max="2826" width="8.88671875" style="1"/>
    <col min="2827" max="2827" width="16.6640625" style="1" customWidth="1"/>
    <col min="2828" max="2828" width="13.44140625" style="1" customWidth="1"/>
    <col min="2829" max="2829" width="14" style="1" bestFit="1" customWidth="1"/>
    <col min="2830" max="3072" width="8.88671875" style="1"/>
    <col min="3073" max="3073" width="5.44140625" style="1" customWidth="1"/>
    <col min="3074" max="3074" width="12" style="1" customWidth="1"/>
    <col min="3075" max="3075" width="8.88671875" style="1"/>
    <col min="3076" max="3076" width="12" style="1" customWidth="1"/>
    <col min="3077" max="3077" width="15" style="1" customWidth="1"/>
    <col min="3078" max="3078" width="16.88671875" style="1" customWidth="1"/>
    <col min="3079" max="3079" width="14.77734375" style="1" customWidth="1"/>
    <col min="3080" max="3080" width="7.21875" style="1" customWidth="1"/>
    <col min="3081" max="3081" width="13.88671875" style="1" customWidth="1"/>
    <col min="3082" max="3082" width="8.88671875" style="1"/>
    <col min="3083" max="3083" width="16.6640625" style="1" customWidth="1"/>
    <col min="3084" max="3084" width="13.44140625" style="1" customWidth="1"/>
    <col min="3085" max="3085" width="14" style="1" bestFit="1" customWidth="1"/>
    <col min="3086" max="3328" width="8.88671875" style="1"/>
    <col min="3329" max="3329" width="5.44140625" style="1" customWidth="1"/>
    <col min="3330" max="3330" width="12" style="1" customWidth="1"/>
    <col min="3331" max="3331" width="8.88671875" style="1"/>
    <col min="3332" max="3332" width="12" style="1" customWidth="1"/>
    <col min="3333" max="3333" width="15" style="1" customWidth="1"/>
    <col min="3334" max="3334" width="16.88671875" style="1" customWidth="1"/>
    <col min="3335" max="3335" width="14.77734375" style="1" customWidth="1"/>
    <col min="3336" max="3336" width="7.21875" style="1" customWidth="1"/>
    <col min="3337" max="3337" width="13.88671875" style="1" customWidth="1"/>
    <col min="3338" max="3338" width="8.88671875" style="1"/>
    <col min="3339" max="3339" width="16.6640625" style="1" customWidth="1"/>
    <col min="3340" max="3340" width="13.44140625" style="1" customWidth="1"/>
    <col min="3341" max="3341" width="14" style="1" bestFit="1" customWidth="1"/>
    <col min="3342" max="3584" width="8.88671875" style="1"/>
    <col min="3585" max="3585" width="5.44140625" style="1" customWidth="1"/>
    <col min="3586" max="3586" width="12" style="1" customWidth="1"/>
    <col min="3587" max="3587" width="8.88671875" style="1"/>
    <col min="3588" max="3588" width="12" style="1" customWidth="1"/>
    <col min="3589" max="3589" width="15" style="1" customWidth="1"/>
    <col min="3590" max="3590" width="16.88671875" style="1" customWidth="1"/>
    <col min="3591" max="3591" width="14.77734375" style="1" customWidth="1"/>
    <col min="3592" max="3592" width="7.21875" style="1" customWidth="1"/>
    <col min="3593" max="3593" width="13.88671875" style="1" customWidth="1"/>
    <col min="3594" max="3594" width="8.88671875" style="1"/>
    <col min="3595" max="3595" width="16.6640625" style="1" customWidth="1"/>
    <col min="3596" max="3596" width="13.44140625" style="1" customWidth="1"/>
    <col min="3597" max="3597" width="14" style="1" bestFit="1" customWidth="1"/>
    <col min="3598" max="3840" width="8.88671875" style="1"/>
    <col min="3841" max="3841" width="5.44140625" style="1" customWidth="1"/>
    <col min="3842" max="3842" width="12" style="1" customWidth="1"/>
    <col min="3843" max="3843" width="8.88671875" style="1"/>
    <col min="3844" max="3844" width="12" style="1" customWidth="1"/>
    <col min="3845" max="3845" width="15" style="1" customWidth="1"/>
    <col min="3846" max="3846" width="16.88671875" style="1" customWidth="1"/>
    <col min="3847" max="3847" width="14.77734375" style="1" customWidth="1"/>
    <col min="3848" max="3848" width="7.21875" style="1" customWidth="1"/>
    <col min="3849" max="3849" width="13.88671875" style="1" customWidth="1"/>
    <col min="3850" max="3850" width="8.88671875" style="1"/>
    <col min="3851" max="3851" width="16.6640625" style="1" customWidth="1"/>
    <col min="3852" max="3852" width="13.44140625" style="1" customWidth="1"/>
    <col min="3853" max="3853" width="14" style="1" bestFit="1" customWidth="1"/>
    <col min="3854" max="4096" width="8.88671875" style="1"/>
    <col min="4097" max="4097" width="5.44140625" style="1" customWidth="1"/>
    <col min="4098" max="4098" width="12" style="1" customWidth="1"/>
    <col min="4099" max="4099" width="8.88671875" style="1"/>
    <col min="4100" max="4100" width="12" style="1" customWidth="1"/>
    <col min="4101" max="4101" width="15" style="1" customWidth="1"/>
    <col min="4102" max="4102" width="16.88671875" style="1" customWidth="1"/>
    <col min="4103" max="4103" width="14.77734375" style="1" customWidth="1"/>
    <col min="4104" max="4104" width="7.21875" style="1" customWidth="1"/>
    <col min="4105" max="4105" width="13.88671875" style="1" customWidth="1"/>
    <col min="4106" max="4106" width="8.88671875" style="1"/>
    <col min="4107" max="4107" width="16.6640625" style="1" customWidth="1"/>
    <col min="4108" max="4108" width="13.44140625" style="1" customWidth="1"/>
    <col min="4109" max="4109" width="14" style="1" bestFit="1" customWidth="1"/>
    <col min="4110" max="4352" width="8.88671875" style="1"/>
    <col min="4353" max="4353" width="5.44140625" style="1" customWidth="1"/>
    <col min="4354" max="4354" width="12" style="1" customWidth="1"/>
    <col min="4355" max="4355" width="8.88671875" style="1"/>
    <col min="4356" max="4356" width="12" style="1" customWidth="1"/>
    <col min="4357" max="4357" width="15" style="1" customWidth="1"/>
    <col min="4358" max="4358" width="16.88671875" style="1" customWidth="1"/>
    <col min="4359" max="4359" width="14.77734375" style="1" customWidth="1"/>
    <col min="4360" max="4360" width="7.21875" style="1" customWidth="1"/>
    <col min="4361" max="4361" width="13.88671875" style="1" customWidth="1"/>
    <col min="4362" max="4362" width="8.88671875" style="1"/>
    <col min="4363" max="4363" width="16.6640625" style="1" customWidth="1"/>
    <col min="4364" max="4364" width="13.44140625" style="1" customWidth="1"/>
    <col min="4365" max="4365" width="14" style="1" bestFit="1" customWidth="1"/>
    <col min="4366" max="4608" width="8.88671875" style="1"/>
    <col min="4609" max="4609" width="5.44140625" style="1" customWidth="1"/>
    <col min="4610" max="4610" width="12" style="1" customWidth="1"/>
    <col min="4611" max="4611" width="8.88671875" style="1"/>
    <col min="4612" max="4612" width="12" style="1" customWidth="1"/>
    <col min="4613" max="4613" width="15" style="1" customWidth="1"/>
    <col min="4614" max="4614" width="16.88671875" style="1" customWidth="1"/>
    <col min="4615" max="4615" width="14.77734375" style="1" customWidth="1"/>
    <col min="4616" max="4616" width="7.21875" style="1" customWidth="1"/>
    <col min="4617" max="4617" width="13.88671875" style="1" customWidth="1"/>
    <col min="4618" max="4618" width="8.88671875" style="1"/>
    <col min="4619" max="4619" width="16.6640625" style="1" customWidth="1"/>
    <col min="4620" max="4620" width="13.44140625" style="1" customWidth="1"/>
    <col min="4621" max="4621" width="14" style="1" bestFit="1" customWidth="1"/>
    <col min="4622" max="4864" width="8.88671875" style="1"/>
    <col min="4865" max="4865" width="5.44140625" style="1" customWidth="1"/>
    <col min="4866" max="4866" width="12" style="1" customWidth="1"/>
    <col min="4867" max="4867" width="8.88671875" style="1"/>
    <col min="4868" max="4868" width="12" style="1" customWidth="1"/>
    <col min="4869" max="4869" width="15" style="1" customWidth="1"/>
    <col min="4870" max="4870" width="16.88671875" style="1" customWidth="1"/>
    <col min="4871" max="4871" width="14.77734375" style="1" customWidth="1"/>
    <col min="4872" max="4872" width="7.21875" style="1" customWidth="1"/>
    <col min="4873" max="4873" width="13.88671875" style="1" customWidth="1"/>
    <col min="4874" max="4874" width="8.88671875" style="1"/>
    <col min="4875" max="4875" width="16.6640625" style="1" customWidth="1"/>
    <col min="4876" max="4876" width="13.44140625" style="1" customWidth="1"/>
    <col min="4877" max="4877" width="14" style="1" bestFit="1" customWidth="1"/>
    <col min="4878" max="5120" width="8.88671875" style="1"/>
    <col min="5121" max="5121" width="5.44140625" style="1" customWidth="1"/>
    <col min="5122" max="5122" width="12" style="1" customWidth="1"/>
    <col min="5123" max="5123" width="8.88671875" style="1"/>
    <col min="5124" max="5124" width="12" style="1" customWidth="1"/>
    <col min="5125" max="5125" width="15" style="1" customWidth="1"/>
    <col min="5126" max="5126" width="16.88671875" style="1" customWidth="1"/>
    <col min="5127" max="5127" width="14.77734375" style="1" customWidth="1"/>
    <col min="5128" max="5128" width="7.21875" style="1" customWidth="1"/>
    <col min="5129" max="5129" width="13.88671875" style="1" customWidth="1"/>
    <col min="5130" max="5130" width="8.88671875" style="1"/>
    <col min="5131" max="5131" width="16.6640625" style="1" customWidth="1"/>
    <col min="5132" max="5132" width="13.44140625" style="1" customWidth="1"/>
    <col min="5133" max="5133" width="14" style="1" bestFit="1" customWidth="1"/>
    <col min="5134" max="5376" width="8.88671875" style="1"/>
    <col min="5377" max="5377" width="5.44140625" style="1" customWidth="1"/>
    <col min="5378" max="5378" width="12" style="1" customWidth="1"/>
    <col min="5379" max="5379" width="8.88671875" style="1"/>
    <col min="5380" max="5380" width="12" style="1" customWidth="1"/>
    <col min="5381" max="5381" width="15" style="1" customWidth="1"/>
    <col min="5382" max="5382" width="16.88671875" style="1" customWidth="1"/>
    <col min="5383" max="5383" width="14.77734375" style="1" customWidth="1"/>
    <col min="5384" max="5384" width="7.21875" style="1" customWidth="1"/>
    <col min="5385" max="5385" width="13.88671875" style="1" customWidth="1"/>
    <col min="5386" max="5386" width="8.88671875" style="1"/>
    <col min="5387" max="5387" width="16.6640625" style="1" customWidth="1"/>
    <col min="5388" max="5388" width="13.44140625" style="1" customWidth="1"/>
    <col min="5389" max="5389" width="14" style="1" bestFit="1" customWidth="1"/>
    <col min="5390" max="5632" width="8.88671875" style="1"/>
    <col min="5633" max="5633" width="5.44140625" style="1" customWidth="1"/>
    <col min="5634" max="5634" width="12" style="1" customWidth="1"/>
    <col min="5635" max="5635" width="8.88671875" style="1"/>
    <col min="5636" max="5636" width="12" style="1" customWidth="1"/>
    <col min="5637" max="5637" width="15" style="1" customWidth="1"/>
    <col min="5638" max="5638" width="16.88671875" style="1" customWidth="1"/>
    <col min="5639" max="5639" width="14.77734375" style="1" customWidth="1"/>
    <col min="5640" max="5640" width="7.21875" style="1" customWidth="1"/>
    <col min="5641" max="5641" width="13.88671875" style="1" customWidth="1"/>
    <col min="5642" max="5642" width="8.88671875" style="1"/>
    <col min="5643" max="5643" width="16.6640625" style="1" customWidth="1"/>
    <col min="5644" max="5644" width="13.44140625" style="1" customWidth="1"/>
    <col min="5645" max="5645" width="14" style="1" bestFit="1" customWidth="1"/>
    <col min="5646" max="5888" width="8.88671875" style="1"/>
    <col min="5889" max="5889" width="5.44140625" style="1" customWidth="1"/>
    <col min="5890" max="5890" width="12" style="1" customWidth="1"/>
    <col min="5891" max="5891" width="8.88671875" style="1"/>
    <col min="5892" max="5892" width="12" style="1" customWidth="1"/>
    <col min="5893" max="5893" width="15" style="1" customWidth="1"/>
    <col min="5894" max="5894" width="16.88671875" style="1" customWidth="1"/>
    <col min="5895" max="5895" width="14.77734375" style="1" customWidth="1"/>
    <col min="5896" max="5896" width="7.21875" style="1" customWidth="1"/>
    <col min="5897" max="5897" width="13.88671875" style="1" customWidth="1"/>
    <col min="5898" max="5898" width="8.88671875" style="1"/>
    <col min="5899" max="5899" width="16.6640625" style="1" customWidth="1"/>
    <col min="5900" max="5900" width="13.44140625" style="1" customWidth="1"/>
    <col min="5901" max="5901" width="14" style="1" bestFit="1" customWidth="1"/>
    <col min="5902" max="6144" width="8.88671875" style="1"/>
    <col min="6145" max="6145" width="5.44140625" style="1" customWidth="1"/>
    <col min="6146" max="6146" width="12" style="1" customWidth="1"/>
    <col min="6147" max="6147" width="8.88671875" style="1"/>
    <col min="6148" max="6148" width="12" style="1" customWidth="1"/>
    <col min="6149" max="6149" width="15" style="1" customWidth="1"/>
    <col min="6150" max="6150" width="16.88671875" style="1" customWidth="1"/>
    <col min="6151" max="6151" width="14.77734375" style="1" customWidth="1"/>
    <col min="6152" max="6152" width="7.21875" style="1" customWidth="1"/>
    <col min="6153" max="6153" width="13.88671875" style="1" customWidth="1"/>
    <col min="6154" max="6154" width="8.88671875" style="1"/>
    <col min="6155" max="6155" width="16.6640625" style="1" customWidth="1"/>
    <col min="6156" max="6156" width="13.44140625" style="1" customWidth="1"/>
    <col min="6157" max="6157" width="14" style="1" bestFit="1" customWidth="1"/>
    <col min="6158" max="6400" width="8.88671875" style="1"/>
    <col min="6401" max="6401" width="5.44140625" style="1" customWidth="1"/>
    <col min="6402" max="6402" width="12" style="1" customWidth="1"/>
    <col min="6403" max="6403" width="8.88671875" style="1"/>
    <col min="6404" max="6404" width="12" style="1" customWidth="1"/>
    <col min="6405" max="6405" width="15" style="1" customWidth="1"/>
    <col min="6406" max="6406" width="16.88671875" style="1" customWidth="1"/>
    <col min="6407" max="6407" width="14.77734375" style="1" customWidth="1"/>
    <col min="6408" max="6408" width="7.21875" style="1" customWidth="1"/>
    <col min="6409" max="6409" width="13.88671875" style="1" customWidth="1"/>
    <col min="6410" max="6410" width="8.88671875" style="1"/>
    <col min="6411" max="6411" width="16.6640625" style="1" customWidth="1"/>
    <col min="6412" max="6412" width="13.44140625" style="1" customWidth="1"/>
    <col min="6413" max="6413" width="14" style="1" bestFit="1" customWidth="1"/>
    <col min="6414" max="6656" width="8.88671875" style="1"/>
    <col min="6657" max="6657" width="5.44140625" style="1" customWidth="1"/>
    <col min="6658" max="6658" width="12" style="1" customWidth="1"/>
    <col min="6659" max="6659" width="8.88671875" style="1"/>
    <col min="6660" max="6660" width="12" style="1" customWidth="1"/>
    <col min="6661" max="6661" width="15" style="1" customWidth="1"/>
    <col min="6662" max="6662" width="16.88671875" style="1" customWidth="1"/>
    <col min="6663" max="6663" width="14.77734375" style="1" customWidth="1"/>
    <col min="6664" max="6664" width="7.21875" style="1" customWidth="1"/>
    <col min="6665" max="6665" width="13.88671875" style="1" customWidth="1"/>
    <col min="6666" max="6666" width="8.88671875" style="1"/>
    <col min="6667" max="6667" width="16.6640625" style="1" customWidth="1"/>
    <col min="6668" max="6668" width="13.44140625" style="1" customWidth="1"/>
    <col min="6669" max="6669" width="14" style="1" bestFit="1" customWidth="1"/>
    <col min="6670" max="6912" width="8.88671875" style="1"/>
    <col min="6913" max="6913" width="5.44140625" style="1" customWidth="1"/>
    <col min="6914" max="6914" width="12" style="1" customWidth="1"/>
    <col min="6915" max="6915" width="8.88671875" style="1"/>
    <col min="6916" max="6916" width="12" style="1" customWidth="1"/>
    <col min="6917" max="6917" width="15" style="1" customWidth="1"/>
    <col min="6918" max="6918" width="16.88671875" style="1" customWidth="1"/>
    <col min="6919" max="6919" width="14.77734375" style="1" customWidth="1"/>
    <col min="6920" max="6920" width="7.21875" style="1" customWidth="1"/>
    <col min="6921" max="6921" width="13.88671875" style="1" customWidth="1"/>
    <col min="6922" max="6922" width="8.88671875" style="1"/>
    <col min="6923" max="6923" width="16.6640625" style="1" customWidth="1"/>
    <col min="6924" max="6924" width="13.44140625" style="1" customWidth="1"/>
    <col min="6925" max="6925" width="14" style="1" bestFit="1" customWidth="1"/>
    <col min="6926" max="7168" width="8.88671875" style="1"/>
    <col min="7169" max="7169" width="5.44140625" style="1" customWidth="1"/>
    <col min="7170" max="7170" width="12" style="1" customWidth="1"/>
    <col min="7171" max="7171" width="8.88671875" style="1"/>
    <col min="7172" max="7172" width="12" style="1" customWidth="1"/>
    <col min="7173" max="7173" width="15" style="1" customWidth="1"/>
    <col min="7174" max="7174" width="16.88671875" style="1" customWidth="1"/>
    <col min="7175" max="7175" width="14.77734375" style="1" customWidth="1"/>
    <col min="7176" max="7176" width="7.21875" style="1" customWidth="1"/>
    <col min="7177" max="7177" width="13.88671875" style="1" customWidth="1"/>
    <col min="7178" max="7178" width="8.88671875" style="1"/>
    <col min="7179" max="7179" width="16.6640625" style="1" customWidth="1"/>
    <col min="7180" max="7180" width="13.44140625" style="1" customWidth="1"/>
    <col min="7181" max="7181" width="14" style="1" bestFit="1" customWidth="1"/>
    <col min="7182" max="7424" width="8.88671875" style="1"/>
    <col min="7425" max="7425" width="5.44140625" style="1" customWidth="1"/>
    <col min="7426" max="7426" width="12" style="1" customWidth="1"/>
    <col min="7427" max="7427" width="8.88671875" style="1"/>
    <col min="7428" max="7428" width="12" style="1" customWidth="1"/>
    <col min="7429" max="7429" width="15" style="1" customWidth="1"/>
    <col min="7430" max="7430" width="16.88671875" style="1" customWidth="1"/>
    <col min="7431" max="7431" width="14.77734375" style="1" customWidth="1"/>
    <col min="7432" max="7432" width="7.21875" style="1" customWidth="1"/>
    <col min="7433" max="7433" width="13.88671875" style="1" customWidth="1"/>
    <col min="7434" max="7434" width="8.88671875" style="1"/>
    <col min="7435" max="7435" width="16.6640625" style="1" customWidth="1"/>
    <col min="7436" max="7436" width="13.44140625" style="1" customWidth="1"/>
    <col min="7437" max="7437" width="14" style="1" bestFit="1" customWidth="1"/>
    <col min="7438" max="7680" width="8.88671875" style="1"/>
    <col min="7681" max="7681" width="5.44140625" style="1" customWidth="1"/>
    <col min="7682" max="7682" width="12" style="1" customWidth="1"/>
    <col min="7683" max="7683" width="8.88671875" style="1"/>
    <col min="7684" max="7684" width="12" style="1" customWidth="1"/>
    <col min="7685" max="7685" width="15" style="1" customWidth="1"/>
    <col min="7686" max="7686" width="16.88671875" style="1" customWidth="1"/>
    <col min="7687" max="7687" width="14.77734375" style="1" customWidth="1"/>
    <col min="7688" max="7688" width="7.21875" style="1" customWidth="1"/>
    <col min="7689" max="7689" width="13.88671875" style="1" customWidth="1"/>
    <col min="7690" max="7690" width="8.88671875" style="1"/>
    <col min="7691" max="7691" width="16.6640625" style="1" customWidth="1"/>
    <col min="7692" max="7692" width="13.44140625" style="1" customWidth="1"/>
    <col min="7693" max="7693" width="14" style="1" bestFit="1" customWidth="1"/>
    <col min="7694" max="7936" width="8.88671875" style="1"/>
    <col min="7937" max="7937" width="5.44140625" style="1" customWidth="1"/>
    <col min="7938" max="7938" width="12" style="1" customWidth="1"/>
    <col min="7939" max="7939" width="8.88671875" style="1"/>
    <col min="7940" max="7940" width="12" style="1" customWidth="1"/>
    <col min="7941" max="7941" width="15" style="1" customWidth="1"/>
    <col min="7942" max="7942" width="16.88671875" style="1" customWidth="1"/>
    <col min="7943" max="7943" width="14.77734375" style="1" customWidth="1"/>
    <col min="7944" max="7944" width="7.21875" style="1" customWidth="1"/>
    <col min="7945" max="7945" width="13.88671875" style="1" customWidth="1"/>
    <col min="7946" max="7946" width="8.88671875" style="1"/>
    <col min="7947" max="7947" width="16.6640625" style="1" customWidth="1"/>
    <col min="7948" max="7948" width="13.44140625" style="1" customWidth="1"/>
    <col min="7949" max="7949" width="14" style="1" bestFit="1" customWidth="1"/>
    <col min="7950" max="8192" width="8.88671875" style="1"/>
    <col min="8193" max="8193" width="5.44140625" style="1" customWidth="1"/>
    <col min="8194" max="8194" width="12" style="1" customWidth="1"/>
    <col min="8195" max="8195" width="8.88671875" style="1"/>
    <col min="8196" max="8196" width="12" style="1" customWidth="1"/>
    <col min="8197" max="8197" width="15" style="1" customWidth="1"/>
    <col min="8198" max="8198" width="16.88671875" style="1" customWidth="1"/>
    <col min="8199" max="8199" width="14.77734375" style="1" customWidth="1"/>
    <col min="8200" max="8200" width="7.21875" style="1" customWidth="1"/>
    <col min="8201" max="8201" width="13.88671875" style="1" customWidth="1"/>
    <col min="8202" max="8202" width="8.88671875" style="1"/>
    <col min="8203" max="8203" width="16.6640625" style="1" customWidth="1"/>
    <col min="8204" max="8204" width="13.44140625" style="1" customWidth="1"/>
    <col min="8205" max="8205" width="14" style="1" bestFit="1" customWidth="1"/>
    <col min="8206" max="8448" width="8.88671875" style="1"/>
    <col min="8449" max="8449" width="5.44140625" style="1" customWidth="1"/>
    <col min="8450" max="8450" width="12" style="1" customWidth="1"/>
    <col min="8451" max="8451" width="8.88671875" style="1"/>
    <col min="8452" max="8452" width="12" style="1" customWidth="1"/>
    <col min="8453" max="8453" width="15" style="1" customWidth="1"/>
    <col min="8454" max="8454" width="16.88671875" style="1" customWidth="1"/>
    <col min="8455" max="8455" width="14.77734375" style="1" customWidth="1"/>
    <col min="8456" max="8456" width="7.21875" style="1" customWidth="1"/>
    <col min="8457" max="8457" width="13.88671875" style="1" customWidth="1"/>
    <col min="8458" max="8458" width="8.88671875" style="1"/>
    <col min="8459" max="8459" width="16.6640625" style="1" customWidth="1"/>
    <col min="8460" max="8460" width="13.44140625" style="1" customWidth="1"/>
    <col min="8461" max="8461" width="14" style="1" bestFit="1" customWidth="1"/>
    <col min="8462" max="8704" width="8.88671875" style="1"/>
    <col min="8705" max="8705" width="5.44140625" style="1" customWidth="1"/>
    <col min="8706" max="8706" width="12" style="1" customWidth="1"/>
    <col min="8707" max="8707" width="8.88671875" style="1"/>
    <col min="8708" max="8708" width="12" style="1" customWidth="1"/>
    <col min="8709" max="8709" width="15" style="1" customWidth="1"/>
    <col min="8710" max="8710" width="16.88671875" style="1" customWidth="1"/>
    <col min="8711" max="8711" width="14.77734375" style="1" customWidth="1"/>
    <col min="8712" max="8712" width="7.21875" style="1" customWidth="1"/>
    <col min="8713" max="8713" width="13.88671875" style="1" customWidth="1"/>
    <col min="8714" max="8714" width="8.88671875" style="1"/>
    <col min="8715" max="8715" width="16.6640625" style="1" customWidth="1"/>
    <col min="8716" max="8716" width="13.44140625" style="1" customWidth="1"/>
    <col min="8717" max="8717" width="14" style="1" bestFit="1" customWidth="1"/>
    <col min="8718" max="8960" width="8.88671875" style="1"/>
    <col min="8961" max="8961" width="5.44140625" style="1" customWidth="1"/>
    <col min="8962" max="8962" width="12" style="1" customWidth="1"/>
    <col min="8963" max="8963" width="8.88671875" style="1"/>
    <col min="8964" max="8964" width="12" style="1" customWidth="1"/>
    <col min="8965" max="8965" width="15" style="1" customWidth="1"/>
    <col min="8966" max="8966" width="16.88671875" style="1" customWidth="1"/>
    <col min="8967" max="8967" width="14.77734375" style="1" customWidth="1"/>
    <col min="8968" max="8968" width="7.21875" style="1" customWidth="1"/>
    <col min="8969" max="8969" width="13.88671875" style="1" customWidth="1"/>
    <col min="8970" max="8970" width="8.88671875" style="1"/>
    <col min="8971" max="8971" width="16.6640625" style="1" customWidth="1"/>
    <col min="8972" max="8972" width="13.44140625" style="1" customWidth="1"/>
    <col min="8973" max="8973" width="14" style="1" bestFit="1" customWidth="1"/>
    <col min="8974" max="9216" width="8.88671875" style="1"/>
    <col min="9217" max="9217" width="5.44140625" style="1" customWidth="1"/>
    <col min="9218" max="9218" width="12" style="1" customWidth="1"/>
    <col min="9219" max="9219" width="8.88671875" style="1"/>
    <col min="9220" max="9220" width="12" style="1" customWidth="1"/>
    <col min="9221" max="9221" width="15" style="1" customWidth="1"/>
    <col min="9222" max="9222" width="16.88671875" style="1" customWidth="1"/>
    <col min="9223" max="9223" width="14.77734375" style="1" customWidth="1"/>
    <col min="9224" max="9224" width="7.21875" style="1" customWidth="1"/>
    <col min="9225" max="9225" width="13.88671875" style="1" customWidth="1"/>
    <col min="9226" max="9226" width="8.88671875" style="1"/>
    <col min="9227" max="9227" width="16.6640625" style="1" customWidth="1"/>
    <col min="9228" max="9228" width="13.44140625" style="1" customWidth="1"/>
    <col min="9229" max="9229" width="14" style="1" bestFit="1" customWidth="1"/>
    <col min="9230" max="9472" width="8.88671875" style="1"/>
    <col min="9473" max="9473" width="5.44140625" style="1" customWidth="1"/>
    <col min="9474" max="9474" width="12" style="1" customWidth="1"/>
    <col min="9475" max="9475" width="8.88671875" style="1"/>
    <col min="9476" max="9476" width="12" style="1" customWidth="1"/>
    <col min="9477" max="9477" width="15" style="1" customWidth="1"/>
    <col min="9478" max="9478" width="16.88671875" style="1" customWidth="1"/>
    <col min="9479" max="9479" width="14.77734375" style="1" customWidth="1"/>
    <col min="9480" max="9480" width="7.21875" style="1" customWidth="1"/>
    <col min="9481" max="9481" width="13.88671875" style="1" customWidth="1"/>
    <col min="9482" max="9482" width="8.88671875" style="1"/>
    <col min="9483" max="9483" width="16.6640625" style="1" customWidth="1"/>
    <col min="9484" max="9484" width="13.44140625" style="1" customWidth="1"/>
    <col min="9485" max="9485" width="14" style="1" bestFit="1" customWidth="1"/>
    <col min="9486" max="9728" width="8.88671875" style="1"/>
    <col min="9729" max="9729" width="5.44140625" style="1" customWidth="1"/>
    <col min="9730" max="9730" width="12" style="1" customWidth="1"/>
    <col min="9731" max="9731" width="8.88671875" style="1"/>
    <col min="9732" max="9732" width="12" style="1" customWidth="1"/>
    <col min="9733" max="9733" width="15" style="1" customWidth="1"/>
    <col min="9734" max="9734" width="16.88671875" style="1" customWidth="1"/>
    <col min="9735" max="9735" width="14.77734375" style="1" customWidth="1"/>
    <col min="9736" max="9736" width="7.21875" style="1" customWidth="1"/>
    <col min="9737" max="9737" width="13.88671875" style="1" customWidth="1"/>
    <col min="9738" max="9738" width="8.88671875" style="1"/>
    <col min="9739" max="9739" width="16.6640625" style="1" customWidth="1"/>
    <col min="9740" max="9740" width="13.44140625" style="1" customWidth="1"/>
    <col min="9741" max="9741" width="14" style="1" bestFit="1" customWidth="1"/>
    <col min="9742" max="9984" width="8.88671875" style="1"/>
    <col min="9985" max="9985" width="5.44140625" style="1" customWidth="1"/>
    <col min="9986" max="9986" width="12" style="1" customWidth="1"/>
    <col min="9987" max="9987" width="8.88671875" style="1"/>
    <col min="9988" max="9988" width="12" style="1" customWidth="1"/>
    <col min="9989" max="9989" width="15" style="1" customWidth="1"/>
    <col min="9990" max="9990" width="16.88671875" style="1" customWidth="1"/>
    <col min="9991" max="9991" width="14.77734375" style="1" customWidth="1"/>
    <col min="9992" max="9992" width="7.21875" style="1" customWidth="1"/>
    <col min="9993" max="9993" width="13.88671875" style="1" customWidth="1"/>
    <col min="9994" max="9994" width="8.88671875" style="1"/>
    <col min="9995" max="9995" width="16.6640625" style="1" customWidth="1"/>
    <col min="9996" max="9996" width="13.44140625" style="1" customWidth="1"/>
    <col min="9997" max="9997" width="14" style="1" bestFit="1" customWidth="1"/>
    <col min="9998" max="10240" width="8.88671875" style="1"/>
    <col min="10241" max="10241" width="5.44140625" style="1" customWidth="1"/>
    <col min="10242" max="10242" width="12" style="1" customWidth="1"/>
    <col min="10243" max="10243" width="8.88671875" style="1"/>
    <col min="10244" max="10244" width="12" style="1" customWidth="1"/>
    <col min="10245" max="10245" width="15" style="1" customWidth="1"/>
    <col min="10246" max="10246" width="16.88671875" style="1" customWidth="1"/>
    <col min="10247" max="10247" width="14.77734375" style="1" customWidth="1"/>
    <col min="10248" max="10248" width="7.21875" style="1" customWidth="1"/>
    <col min="10249" max="10249" width="13.88671875" style="1" customWidth="1"/>
    <col min="10250" max="10250" width="8.88671875" style="1"/>
    <col min="10251" max="10251" width="16.6640625" style="1" customWidth="1"/>
    <col min="10252" max="10252" width="13.44140625" style="1" customWidth="1"/>
    <col min="10253" max="10253" width="14" style="1" bestFit="1" customWidth="1"/>
    <col min="10254" max="10496" width="8.88671875" style="1"/>
    <col min="10497" max="10497" width="5.44140625" style="1" customWidth="1"/>
    <col min="10498" max="10498" width="12" style="1" customWidth="1"/>
    <col min="10499" max="10499" width="8.88671875" style="1"/>
    <col min="10500" max="10500" width="12" style="1" customWidth="1"/>
    <col min="10501" max="10501" width="15" style="1" customWidth="1"/>
    <col min="10502" max="10502" width="16.88671875" style="1" customWidth="1"/>
    <col min="10503" max="10503" width="14.77734375" style="1" customWidth="1"/>
    <col min="10504" max="10504" width="7.21875" style="1" customWidth="1"/>
    <col min="10505" max="10505" width="13.88671875" style="1" customWidth="1"/>
    <col min="10506" max="10506" width="8.88671875" style="1"/>
    <col min="10507" max="10507" width="16.6640625" style="1" customWidth="1"/>
    <col min="10508" max="10508" width="13.44140625" style="1" customWidth="1"/>
    <col min="10509" max="10509" width="14" style="1" bestFit="1" customWidth="1"/>
    <col min="10510" max="10752" width="8.88671875" style="1"/>
    <col min="10753" max="10753" width="5.44140625" style="1" customWidth="1"/>
    <col min="10754" max="10754" width="12" style="1" customWidth="1"/>
    <col min="10755" max="10755" width="8.88671875" style="1"/>
    <col min="10756" max="10756" width="12" style="1" customWidth="1"/>
    <col min="10757" max="10757" width="15" style="1" customWidth="1"/>
    <col min="10758" max="10758" width="16.88671875" style="1" customWidth="1"/>
    <col min="10759" max="10759" width="14.77734375" style="1" customWidth="1"/>
    <col min="10760" max="10760" width="7.21875" style="1" customWidth="1"/>
    <col min="10761" max="10761" width="13.88671875" style="1" customWidth="1"/>
    <col min="10762" max="10762" width="8.88671875" style="1"/>
    <col min="10763" max="10763" width="16.6640625" style="1" customWidth="1"/>
    <col min="10764" max="10764" width="13.44140625" style="1" customWidth="1"/>
    <col min="10765" max="10765" width="14" style="1" bestFit="1" customWidth="1"/>
    <col min="10766" max="11008" width="8.88671875" style="1"/>
    <col min="11009" max="11009" width="5.44140625" style="1" customWidth="1"/>
    <col min="11010" max="11010" width="12" style="1" customWidth="1"/>
    <col min="11011" max="11011" width="8.88671875" style="1"/>
    <col min="11012" max="11012" width="12" style="1" customWidth="1"/>
    <col min="11013" max="11013" width="15" style="1" customWidth="1"/>
    <col min="11014" max="11014" width="16.88671875" style="1" customWidth="1"/>
    <col min="11015" max="11015" width="14.77734375" style="1" customWidth="1"/>
    <col min="11016" max="11016" width="7.21875" style="1" customWidth="1"/>
    <col min="11017" max="11017" width="13.88671875" style="1" customWidth="1"/>
    <col min="11018" max="11018" width="8.88671875" style="1"/>
    <col min="11019" max="11019" width="16.6640625" style="1" customWidth="1"/>
    <col min="11020" max="11020" width="13.44140625" style="1" customWidth="1"/>
    <col min="11021" max="11021" width="14" style="1" bestFit="1" customWidth="1"/>
    <col min="11022" max="11264" width="8.88671875" style="1"/>
    <col min="11265" max="11265" width="5.44140625" style="1" customWidth="1"/>
    <col min="11266" max="11266" width="12" style="1" customWidth="1"/>
    <col min="11267" max="11267" width="8.88671875" style="1"/>
    <col min="11268" max="11268" width="12" style="1" customWidth="1"/>
    <col min="11269" max="11269" width="15" style="1" customWidth="1"/>
    <col min="11270" max="11270" width="16.88671875" style="1" customWidth="1"/>
    <col min="11271" max="11271" width="14.77734375" style="1" customWidth="1"/>
    <col min="11272" max="11272" width="7.21875" style="1" customWidth="1"/>
    <col min="11273" max="11273" width="13.88671875" style="1" customWidth="1"/>
    <col min="11274" max="11274" width="8.88671875" style="1"/>
    <col min="11275" max="11275" width="16.6640625" style="1" customWidth="1"/>
    <col min="11276" max="11276" width="13.44140625" style="1" customWidth="1"/>
    <col min="11277" max="11277" width="14" style="1" bestFit="1" customWidth="1"/>
    <col min="11278" max="11520" width="8.88671875" style="1"/>
    <col min="11521" max="11521" width="5.44140625" style="1" customWidth="1"/>
    <col min="11522" max="11522" width="12" style="1" customWidth="1"/>
    <col min="11523" max="11523" width="8.88671875" style="1"/>
    <col min="11524" max="11524" width="12" style="1" customWidth="1"/>
    <col min="11525" max="11525" width="15" style="1" customWidth="1"/>
    <col min="11526" max="11526" width="16.88671875" style="1" customWidth="1"/>
    <col min="11527" max="11527" width="14.77734375" style="1" customWidth="1"/>
    <col min="11528" max="11528" width="7.21875" style="1" customWidth="1"/>
    <col min="11529" max="11529" width="13.88671875" style="1" customWidth="1"/>
    <col min="11530" max="11530" width="8.88671875" style="1"/>
    <col min="11531" max="11531" width="16.6640625" style="1" customWidth="1"/>
    <col min="11532" max="11532" width="13.44140625" style="1" customWidth="1"/>
    <col min="11533" max="11533" width="14" style="1" bestFit="1" customWidth="1"/>
    <col min="11534" max="11776" width="8.88671875" style="1"/>
    <col min="11777" max="11777" width="5.44140625" style="1" customWidth="1"/>
    <col min="11778" max="11778" width="12" style="1" customWidth="1"/>
    <col min="11779" max="11779" width="8.88671875" style="1"/>
    <col min="11780" max="11780" width="12" style="1" customWidth="1"/>
    <col min="11781" max="11781" width="15" style="1" customWidth="1"/>
    <col min="11782" max="11782" width="16.88671875" style="1" customWidth="1"/>
    <col min="11783" max="11783" width="14.77734375" style="1" customWidth="1"/>
    <col min="11784" max="11784" width="7.21875" style="1" customWidth="1"/>
    <col min="11785" max="11785" width="13.88671875" style="1" customWidth="1"/>
    <col min="11786" max="11786" width="8.88671875" style="1"/>
    <col min="11787" max="11787" width="16.6640625" style="1" customWidth="1"/>
    <col min="11788" max="11788" width="13.44140625" style="1" customWidth="1"/>
    <col min="11789" max="11789" width="14" style="1" bestFit="1" customWidth="1"/>
    <col min="11790" max="12032" width="8.88671875" style="1"/>
    <col min="12033" max="12033" width="5.44140625" style="1" customWidth="1"/>
    <col min="12034" max="12034" width="12" style="1" customWidth="1"/>
    <col min="12035" max="12035" width="8.88671875" style="1"/>
    <col min="12036" max="12036" width="12" style="1" customWidth="1"/>
    <col min="12037" max="12037" width="15" style="1" customWidth="1"/>
    <col min="12038" max="12038" width="16.88671875" style="1" customWidth="1"/>
    <col min="12039" max="12039" width="14.77734375" style="1" customWidth="1"/>
    <col min="12040" max="12040" width="7.21875" style="1" customWidth="1"/>
    <col min="12041" max="12041" width="13.88671875" style="1" customWidth="1"/>
    <col min="12042" max="12042" width="8.88671875" style="1"/>
    <col min="12043" max="12043" width="16.6640625" style="1" customWidth="1"/>
    <col min="12044" max="12044" width="13.44140625" style="1" customWidth="1"/>
    <col min="12045" max="12045" width="14" style="1" bestFit="1" customWidth="1"/>
    <col min="12046" max="12288" width="8.88671875" style="1"/>
    <col min="12289" max="12289" width="5.44140625" style="1" customWidth="1"/>
    <col min="12290" max="12290" width="12" style="1" customWidth="1"/>
    <col min="12291" max="12291" width="8.88671875" style="1"/>
    <col min="12292" max="12292" width="12" style="1" customWidth="1"/>
    <col min="12293" max="12293" width="15" style="1" customWidth="1"/>
    <col min="12294" max="12294" width="16.88671875" style="1" customWidth="1"/>
    <col min="12295" max="12295" width="14.77734375" style="1" customWidth="1"/>
    <col min="12296" max="12296" width="7.21875" style="1" customWidth="1"/>
    <col min="12297" max="12297" width="13.88671875" style="1" customWidth="1"/>
    <col min="12298" max="12298" width="8.88671875" style="1"/>
    <col min="12299" max="12299" width="16.6640625" style="1" customWidth="1"/>
    <col min="12300" max="12300" width="13.44140625" style="1" customWidth="1"/>
    <col min="12301" max="12301" width="14" style="1" bestFit="1" customWidth="1"/>
    <col min="12302" max="12544" width="8.88671875" style="1"/>
    <col min="12545" max="12545" width="5.44140625" style="1" customWidth="1"/>
    <col min="12546" max="12546" width="12" style="1" customWidth="1"/>
    <col min="12547" max="12547" width="8.88671875" style="1"/>
    <col min="12548" max="12548" width="12" style="1" customWidth="1"/>
    <col min="12549" max="12549" width="15" style="1" customWidth="1"/>
    <col min="12550" max="12550" width="16.88671875" style="1" customWidth="1"/>
    <col min="12551" max="12551" width="14.77734375" style="1" customWidth="1"/>
    <col min="12552" max="12552" width="7.21875" style="1" customWidth="1"/>
    <col min="12553" max="12553" width="13.88671875" style="1" customWidth="1"/>
    <col min="12554" max="12554" width="8.88671875" style="1"/>
    <col min="12555" max="12555" width="16.6640625" style="1" customWidth="1"/>
    <col min="12556" max="12556" width="13.44140625" style="1" customWidth="1"/>
    <col min="12557" max="12557" width="14" style="1" bestFit="1" customWidth="1"/>
    <col min="12558" max="12800" width="8.88671875" style="1"/>
    <col min="12801" max="12801" width="5.44140625" style="1" customWidth="1"/>
    <col min="12802" max="12802" width="12" style="1" customWidth="1"/>
    <col min="12803" max="12803" width="8.88671875" style="1"/>
    <col min="12804" max="12804" width="12" style="1" customWidth="1"/>
    <col min="12805" max="12805" width="15" style="1" customWidth="1"/>
    <col min="12806" max="12806" width="16.88671875" style="1" customWidth="1"/>
    <col min="12807" max="12807" width="14.77734375" style="1" customWidth="1"/>
    <col min="12808" max="12808" width="7.21875" style="1" customWidth="1"/>
    <col min="12809" max="12809" width="13.88671875" style="1" customWidth="1"/>
    <col min="12810" max="12810" width="8.88671875" style="1"/>
    <col min="12811" max="12811" width="16.6640625" style="1" customWidth="1"/>
    <col min="12812" max="12812" width="13.44140625" style="1" customWidth="1"/>
    <col min="12813" max="12813" width="14" style="1" bestFit="1" customWidth="1"/>
    <col min="12814" max="13056" width="8.88671875" style="1"/>
    <col min="13057" max="13057" width="5.44140625" style="1" customWidth="1"/>
    <col min="13058" max="13058" width="12" style="1" customWidth="1"/>
    <col min="13059" max="13059" width="8.88671875" style="1"/>
    <col min="13060" max="13060" width="12" style="1" customWidth="1"/>
    <col min="13061" max="13061" width="15" style="1" customWidth="1"/>
    <col min="13062" max="13062" width="16.88671875" style="1" customWidth="1"/>
    <col min="13063" max="13063" width="14.77734375" style="1" customWidth="1"/>
    <col min="13064" max="13064" width="7.21875" style="1" customWidth="1"/>
    <col min="13065" max="13065" width="13.88671875" style="1" customWidth="1"/>
    <col min="13066" max="13066" width="8.88671875" style="1"/>
    <col min="13067" max="13067" width="16.6640625" style="1" customWidth="1"/>
    <col min="13068" max="13068" width="13.44140625" style="1" customWidth="1"/>
    <col min="13069" max="13069" width="14" style="1" bestFit="1" customWidth="1"/>
    <col min="13070" max="13312" width="8.88671875" style="1"/>
    <col min="13313" max="13313" width="5.44140625" style="1" customWidth="1"/>
    <col min="13314" max="13314" width="12" style="1" customWidth="1"/>
    <col min="13315" max="13315" width="8.88671875" style="1"/>
    <col min="13316" max="13316" width="12" style="1" customWidth="1"/>
    <col min="13317" max="13317" width="15" style="1" customWidth="1"/>
    <col min="13318" max="13318" width="16.88671875" style="1" customWidth="1"/>
    <col min="13319" max="13319" width="14.77734375" style="1" customWidth="1"/>
    <col min="13320" max="13320" width="7.21875" style="1" customWidth="1"/>
    <col min="13321" max="13321" width="13.88671875" style="1" customWidth="1"/>
    <col min="13322" max="13322" width="8.88671875" style="1"/>
    <col min="13323" max="13323" width="16.6640625" style="1" customWidth="1"/>
    <col min="13324" max="13324" width="13.44140625" style="1" customWidth="1"/>
    <col min="13325" max="13325" width="14" style="1" bestFit="1" customWidth="1"/>
    <col min="13326" max="13568" width="8.88671875" style="1"/>
    <col min="13569" max="13569" width="5.44140625" style="1" customWidth="1"/>
    <col min="13570" max="13570" width="12" style="1" customWidth="1"/>
    <col min="13571" max="13571" width="8.88671875" style="1"/>
    <col min="13572" max="13572" width="12" style="1" customWidth="1"/>
    <col min="13573" max="13573" width="15" style="1" customWidth="1"/>
    <col min="13574" max="13574" width="16.88671875" style="1" customWidth="1"/>
    <col min="13575" max="13575" width="14.77734375" style="1" customWidth="1"/>
    <col min="13576" max="13576" width="7.21875" style="1" customWidth="1"/>
    <col min="13577" max="13577" width="13.88671875" style="1" customWidth="1"/>
    <col min="13578" max="13578" width="8.88671875" style="1"/>
    <col min="13579" max="13579" width="16.6640625" style="1" customWidth="1"/>
    <col min="13580" max="13580" width="13.44140625" style="1" customWidth="1"/>
    <col min="13581" max="13581" width="14" style="1" bestFit="1" customWidth="1"/>
    <col min="13582" max="13824" width="8.88671875" style="1"/>
    <col min="13825" max="13825" width="5.44140625" style="1" customWidth="1"/>
    <col min="13826" max="13826" width="12" style="1" customWidth="1"/>
    <col min="13827" max="13827" width="8.88671875" style="1"/>
    <col min="13828" max="13828" width="12" style="1" customWidth="1"/>
    <col min="13829" max="13829" width="15" style="1" customWidth="1"/>
    <col min="13830" max="13830" width="16.88671875" style="1" customWidth="1"/>
    <col min="13831" max="13831" width="14.77734375" style="1" customWidth="1"/>
    <col min="13832" max="13832" width="7.21875" style="1" customWidth="1"/>
    <col min="13833" max="13833" width="13.88671875" style="1" customWidth="1"/>
    <col min="13834" max="13834" width="8.88671875" style="1"/>
    <col min="13835" max="13835" width="16.6640625" style="1" customWidth="1"/>
    <col min="13836" max="13836" width="13.44140625" style="1" customWidth="1"/>
    <col min="13837" max="13837" width="14" style="1" bestFit="1" customWidth="1"/>
    <col min="13838" max="14080" width="8.88671875" style="1"/>
    <col min="14081" max="14081" width="5.44140625" style="1" customWidth="1"/>
    <col min="14082" max="14082" width="12" style="1" customWidth="1"/>
    <col min="14083" max="14083" width="8.88671875" style="1"/>
    <col min="14084" max="14084" width="12" style="1" customWidth="1"/>
    <col min="14085" max="14085" width="15" style="1" customWidth="1"/>
    <col min="14086" max="14086" width="16.88671875" style="1" customWidth="1"/>
    <col min="14087" max="14087" width="14.77734375" style="1" customWidth="1"/>
    <col min="14088" max="14088" width="7.21875" style="1" customWidth="1"/>
    <col min="14089" max="14089" width="13.88671875" style="1" customWidth="1"/>
    <col min="14090" max="14090" width="8.88671875" style="1"/>
    <col min="14091" max="14091" width="16.6640625" style="1" customWidth="1"/>
    <col min="14092" max="14092" width="13.44140625" style="1" customWidth="1"/>
    <col min="14093" max="14093" width="14" style="1" bestFit="1" customWidth="1"/>
    <col min="14094" max="14336" width="8.88671875" style="1"/>
    <col min="14337" max="14337" width="5.44140625" style="1" customWidth="1"/>
    <col min="14338" max="14338" width="12" style="1" customWidth="1"/>
    <col min="14339" max="14339" width="8.88671875" style="1"/>
    <col min="14340" max="14340" width="12" style="1" customWidth="1"/>
    <col min="14341" max="14341" width="15" style="1" customWidth="1"/>
    <col min="14342" max="14342" width="16.88671875" style="1" customWidth="1"/>
    <col min="14343" max="14343" width="14.77734375" style="1" customWidth="1"/>
    <col min="14344" max="14344" width="7.21875" style="1" customWidth="1"/>
    <col min="14345" max="14345" width="13.88671875" style="1" customWidth="1"/>
    <col min="14346" max="14346" width="8.88671875" style="1"/>
    <col min="14347" max="14347" width="16.6640625" style="1" customWidth="1"/>
    <col min="14348" max="14348" width="13.44140625" style="1" customWidth="1"/>
    <col min="14349" max="14349" width="14" style="1" bestFit="1" customWidth="1"/>
    <col min="14350" max="14592" width="8.88671875" style="1"/>
    <col min="14593" max="14593" width="5.44140625" style="1" customWidth="1"/>
    <col min="14594" max="14594" width="12" style="1" customWidth="1"/>
    <col min="14595" max="14595" width="8.88671875" style="1"/>
    <col min="14596" max="14596" width="12" style="1" customWidth="1"/>
    <col min="14597" max="14597" width="15" style="1" customWidth="1"/>
    <col min="14598" max="14598" width="16.88671875" style="1" customWidth="1"/>
    <col min="14599" max="14599" width="14.77734375" style="1" customWidth="1"/>
    <col min="14600" max="14600" width="7.21875" style="1" customWidth="1"/>
    <col min="14601" max="14601" width="13.88671875" style="1" customWidth="1"/>
    <col min="14602" max="14602" width="8.88671875" style="1"/>
    <col min="14603" max="14603" width="16.6640625" style="1" customWidth="1"/>
    <col min="14604" max="14604" width="13.44140625" style="1" customWidth="1"/>
    <col min="14605" max="14605" width="14" style="1" bestFit="1" customWidth="1"/>
    <col min="14606" max="14848" width="8.88671875" style="1"/>
    <col min="14849" max="14849" width="5.44140625" style="1" customWidth="1"/>
    <col min="14850" max="14850" width="12" style="1" customWidth="1"/>
    <col min="14851" max="14851" width="8.88671875" style="1"/>
    <col min="14852" max="14852" width="12" style="1" customWidth="1"/>
    <col min="14853" max="14853" width="15" style="1" customWidth="1"/>
    <col min="14854" max="14854" width="16.88671875" style="1" customWidth="1"/>
    <col min="14855" max="14855" width="14.77734375" style="1" customWidth="1"/>
    <col min="14856" max="14856" width="7.21875" style="1" customWidth="1"/>
    <col min="14857" max="14857" width="13.88671875" style="1" customWidth="1"/>
    <col min="14858" max="14858" width="8.88671875" style="1"/>
    <col min="14859" max="14859" width="16.6640625" style="1" customWidth="1"/>
    <col min="14860" max="14860" width="13.44140625" style="1" customWidth="1"/>
    <col min="14861" max="14861" width="14" style="1" bestFit="1" customWidth="1"/>
    <col min="14862" max="15104" width="8.88671875" style="1"/>
    <col min="15105" max="15105" width="5.44140625" style="1" customWidth="1"/>
    <col min="15106" max="15106" width="12" style="1" customWidth="1"/>
    <col min="15107" max="15107" width="8.88671875" style="1"/>
    <col min="15108" max="15108" width="12" style="1" customWidth="1"/>
    <col min="15109" max="15109" width="15" style="1" customWidth="1"/>
    <col min="15110" max="15110" width="16.88671875" style="1" customWidth="1"/>
    <col min="15111" max="15111" width="14.77734375" style="1" customWidth="1"/>
    <col min="15112" max="15112" width="7.21875" style="1" customWidth="1"/>
    <col min="15113" max="15113" width="13.88671875" style="1" customWidth="1"/>
    <col min="15114" max="15114" width="8.88671875" style="1"/>
    <col min="15115" max="15115" width="16.6640625" style="1" customWidth="1"/>
    <col min="15116" max="15116" width="13.44140625" style="1" customWidth="1"/>
    <col min="15117" max="15117" width="14" style="1" bestFit="1" customWidth="1"/>
    <col min="15118" max="15360" width="8.88671875" style="1"/>
    <col min="15361" max="15361" width="5.44140625" style="1" customWidth="1"/>
    <col min="15362" max="15362" width="12" style="1" customWidth="1"/>
    <col min="15363" max="15363" width="8.88671875" style="1"/>
    <col min="15364" max="15364" width="12" style="1" customWidth="1"/>
    <col min="15365" max="15365" width="15" style="1" customWidth="1"/>
    <col min="15366" max="15366" width="16.88671875" style="1" customWidth="1"/>
    <col min="15367" max="15367" width="14.77734375" style="1" customWidth="1"/>
    <col min="15368" max="15368" width="7.21875" style="1" customWidth="1"/>
    <col min="15369" max="15369" width="13.88671875" style="1" customWidth="1"/>
    <col min="15370" max="15370" width="8.88671875" style="1"/>
    <col min="15371" max="15371" width="16.6640625" style="1" customWidth="1"/>
    <col min="15372" max="15372" width="13.44140625" style="1" customWidth="1"/>
    <col min="15373" max="15373" width="14" style="1" bestFit="1" customWidth="1"/>
    <col min="15374" max="15616" width="8.88671875" style="1"/>
    <col min="15617" max="15617" width="5.44140625" style="1" customWidth="1"/>
    <col min="15618" max="15618" width="12" style="1" customWidth="1"/>
    <col min="15619" max="15619" width="8.88671875" style="1"/>
    <col min="15620" max="15620" width="12" style="1" customWidth="1"/>
    <col min="15621" max="15621" width="15" style="1" customWidth="1"/>
    <col min="15622" max="15622" width="16.88671875" style="1" customWidth="1"/>
    <col min="15623" max="15623" width="14.77734375" style="1" customWidth="1"/>
    <col min="15624" max="15624" width="7.21875" style="1" customWidth="1"/>
    <col min="15625" max="15625" width="13.88671875" style="1" customWidth="1"/>
    <col min="15626" max="15626" width="8.88671875" style="1"/>
    <col min="15627" max="15627" width="16.6640625" style="1" customWidth="1"/>
    <col min="15628" max="15628" width="13.44140625" style="1" customWidth="1"/>
    <col min="15629" max="15629" width="14" style="1" bestFit="1" customWidth="1"/>
    <col min="15630" max="15872" width="8.88671875" style="1"/>
    <col min="15873" max="15873" width="5.44140625" style="1" customWidth="1"/>
    <col min="15874" max="15874" width="12" style="1" customWidth="1"/>
    <col min="15875" max="15875" width="8.88671875" style="1"/>
    <col min="15876" max="15876" width="12" style="1" customWidth="1"/>
    <col min="15877" max="15877" width="15" style="1" customWidth="1"/>
    <col min="15878" max="15878" width="16.88671875" style="1" customWidth="1"/>
    <col min="15879" max="15879" width="14.77734375" style="1" customWidth="1"/>
    <col min="15880" max="15880" width="7.21875" style="1" customWidth="1"/>
    <col min="15881" max="15881" width="13.88671875" style="1" customWidth="1"/>
    <col min="15882" max="15882" width="8.88671875" style="1"/>
    <col min="15883" max="15883" width="16.6640625" style="1" customWidth="1"/>
    <col min="15884" max="15884" width="13.44140625" style="1" customWidth="1"/>
    <col min="15885" max="15885" width="14" style="1" bestFit="1" customWidth="1"/>
    <col min="15886" max="16128" width="8.88671875" style="1"/>
    <col min="16129" max="16129" width="5.44140625" style="1" customWidth="1"/>
    <col min="16130" max="16130" width="12" style="1" customWidth="1"/>
    <col min="16131" max="16131" width="8.88671875" style="1"/>
    <col min="16132" max="16132" width="12" style="1" customWidth="1"/>
    <col min="16133" max="16133" width="15" style="1" customWidth="1"/>
    <col min="16134" max="16134" width="16.88671875" style="1" customWidth="1"/>
    <col min="16135" max="16135" width="14.77734375" style="1" customWidth="1"/>
    <col min="16136" max="16136" width="7.21875" style="1" customWidth="1"/>
    <col min="16137" max="16137" width="13.88671875" style="1" customWidth="1"/>
    <col min="16138" max="16138" width="8.88671875" style="1"/>
    <col min="16139" max="16139" width="16.6640625" style="1" customWidth="1"/>
    <col min="16140" max="16140" width="13.44140625" style="1" customWidth="1"/>
    <col min="16141" max="16141" width="14" style="1" bestFit="1" customWidth="1"/>
    <col min="16142" max="16384" width="8.88671875" style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2" t="s">
        <v>2</v>
      </c>
    </row>
    <row r="4" spans="1:13" x14ac:dyDescent="0.25">
      <c r="A4" s="41" t="s">
        <v>59</v>
      </c>
    </row>
    <row r="5" spans="1:13" x14ac:dyDescent="0.25">
      <c r="A5" s="41"/>
    </row>
    <row r="6" spans="1:13" ht="27.6" x14ac:dyDescent="0.4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8" spans="1:13" ht="15.6" thickBot="1" x14ac:dyDescent="0.3"/>
    <row r="9" spans="1:13" ht="16.2" thickBot="1" x14ac:dyDescent="0.35">
      <c r="B9" s="45" t="s">
        <v>4</v>
      </c>
      <c r="C9" s="45"/>
      <c r="D9" s="46"/>
      <c r="E9" s="5">
        <v>135000000</v>
      </c>
      <c r="G9" s="54" t="s">
        <v>74</v>
      </c>
      <c r="H9" s="54"/>
      <c r="I9" s="54"/>
      <c r="J9" s="54"/>
      <c r="K9" s="54"/>
    </row>
    <row r="10" spans="1:13" ht="16.2" thickBot="1" x14ac:dyDescent="0.35">
      <c r="B10" s="45" t="s">
        <v>7</v>
      </c>
      <c r="C10" s="45"/>
      <c r="D10" s="46"/>
      <c r="E10" s="7">
        <v>0.22</v>
      </c>
      <c r="G10" s="55" t="s">
        <v>75</v>
      </c>
      <c r="H10" s="55"/>
      <c r="I10" s="55"/>
      <c r="J10" s="55"/>
      <c r="K10" s="55"/>
    </row>
    <row r="11" spans="1:13" x14ac:dyDescent="0.25">
      <c r="B11" s="47"/>
      <c r="C11" s="47"/>
      <c r="D11" s="47"/>
    </row>
    <row r="12" spans="1:13" x14ac:dyDescent="0.25">
      <c r="B12" s="48" t="s">
        <v>9</v>
      </c>
      <c r="C12" s="48"/>
      <c r="D12" s="48"/>
      <c r="E12" s="9">
        <f>SUM(E9*E10)</f>
        <v>29700000</v>
      </c>
    </row>
    <row r="13" spans="1:13" ht="15.6" thickBot="1" x14ac:dyDescent="0.3">
      <c r="B13" s="47"/>
      <c r="C13" s="47"/>
      <c r="D13" s="47"/>
    </row>
    <row r="14" spans="1:13" ht="16.2" thickBot="1" x14ac:dyDescent="0.35">
      <c r="B14" s="45" t="s">
        <v>10</v>
      </c>
      <c r="C14" s="45"/>
      <c r="D14" s="46"/>
      <c r="E14" s="10">
        <v>50</v>
      </c>
      <c r="G14" s="1" t="s">
        <v>6</v>
      </c>
    </row>
    <row r="15" spans="1:13" ht="15.6" x14ac:dyDescent="0.3">
      <c r="B15" s="45" t="s">
        <v>56</v>
      </c>
      <c r="C15" s="45"/>
      <c r="D15" s="45"/>
      <c r="E15" s="38">
        <v>65</v>
      </c>
    </row>
    <row r="16" spans="1:13" x14ac:dyDescent="0.25">
      <c r="B16" s="47"/>
      <c r="C16" s="47"/>
      <c r="D16" s="47"/>
      <c r="E16" s="11"/>
    </row>
    <row r="17" spans="1:13" x14ac:dyDescent="0.25">
      <c r="B17" s="48" t="s">
        <v>11</v>
      </c>
      <c r="C17" s="48"/>
      <c r="D17" s="48"/>
      <c r="E17" s="9">
        <f>SUM(E14*E15*12)</f>
        <v>39000</v>
      </c>
    </row>
    <row r="18" spans="1:13" x14ac:dyDescent="0.25">
      <c r="B18" s="48" t="s">
        <v>60</v>
      </c>
      <c r="C18" s="48"/>
      <c r="D18" s="48"/>
      <c r="E18" s="39">
        <v>30000</v>
      </c>
      <c r="F18" s="1" t="s">
        <v>57</v>
      </c>
    </row>
    <row r="19" spans="1:13" x14ac:dyDescent="0.25">
      <c r="B19" s="48" t="s">
        <v>62</v>
      </c>
      <c r="C19" s="48"/>
      <c r="D19" s="48"/>
      <c r="E19" s="39">
        <v>3000</v>
      </c>
      <c r="F19" s="1" t="s">
        <v>58</v>
      </c>
    </row>
    <row r="20" spans="1:13" x14ac:dyDescent="0.25">
      <c r="B20" s="47"/>
      <c r="C20" s="47"/>
      <c r="D20" s="47"/>
    </row>
    <row r="21" spans="1:13" ht="15.6" customHeight="1" x14ac:dyDescent="0.25">
      <c r="B21" s="48" t="s">
        <v>61</v>
      </c>
      <c r="C21" s="48"/>
      <c r="D21" s="48"/>
      <c r="E21" s="9">
        <f>SUM(E17:E20)</f>
        <v>72000</v>
      </c>
    </row>
    <row r="23" spans="1:13" ht="15.6" x14ac:dyDescent="0.3">
      <c r="B23" s="1" t="s">
        <v>17</v>
      </c>
      <c r="C23" s="13">
        <f>SUM(E10)</f>
        <v>0.22</v>
      </c>
      <c r="D23" s="1" t="s">
        <v>63</v>
      </c>
      <c r="G23" s="14">
        <f>SUM(E21/C23)</f>
        <v>327272.72727272729</v>
      </c>
      <c r="H23" s="49" t="s">
        <v>19</v>
      </c>
      <c r="I23" s="49"/>
      <c r="J23" s="49"/>
      <c r="K23" s="49"/>
      <c r="L23" s="49"/>
      <c r="M23" s="49"/>
    </row>
    <row r="24" spans="1:13" x14ac:dyDescent="0.25">
      <c r="D24" s="1" t="s">
        <v>20</v>
      </c>
      <c r="E24" s="15">
        <f>SUM(G23/E9)</f>
        <v>2.4242424242424242E-3</v>
      </c>
      <c r="F24" s="1" t="s">
        <v>21</v>
      </c>
    </row>
    <row r="27" spans="1:13" ht="17.399999999999999" x14ac:dyDescent="0.3">
      <c r="A27" s="16" t="s">
        <v>22</v>
      </c>
      <c r="B27" s="16"/>
      <c r="C27" s="16"/>
      <c r="D27" s="16"/>
    </row>
    <row r="28" spans="1:13" ht="15.6" thickBot="1" x14ac:dyDescent="0.3"/>
    <row r="29" spans="1:13" ht="15.6" thickBot="1" x14ac:dyDescent="0.3">
      <c r="A29" s="1">
        <v>1</v>
      </c>
      <c r="B29" s="49" t="s">
        <v>55</v>
      </c>
      <c r="C29" s="49"/>
      <c r="D29" s="49"/>
      <c r="E29" s="49"/>
      <c r="F29" s="49"/>
      <c r="G29" s="49"/>
      <c r="H29" s="49"/>
      <c r="I29" s="49"/>
      <c r="J29" s="50"/>
      <c r="K29" s="17">
        <v>0.01</v>
      </c>
      <c r="L29" s="1" t="s">
        <v>23</v>
      </c>
    </row>
    <row r="30" spans="1:13" ht="15.6" thickBot="1" x14ac:dyDescent="0.3"/>
    <row r="31" spans="1:13" ht="15.6" thickBot="1" x14ac:dyDescent="0.3">
      <c r="A31" s="1">
        <v>2</v>
      </c>
      <c r="B31" s="49" t="s">
        <v>24</v>
      </c>
      <c r="C31" s="49"/>
      <c r="D31" s="49"/>
      <c r="E31" s="49"/>
      <c r="F31" s="50"/>
      <c r="G31" s="17">
        <v>5.0000000000000001E-3</v>
      </c>
      <c r="H31" s="1" t="s">
        <v>6</v>
      </c>
      <c r="I31" s="49" t="s">
        <v>25</v>
      </c>
      <c r="J31" s="49"/>
      <c r="K31" s="50"/>
      <c r="L31" s="5">
        <v>30000000</v>
      </c>
    </row>
    <row r="32" spans="1:13" ht="15.6" thickBot="1" x14ac:dyDescent="0.3"/>
    <row r="33" spans="1:13" ht="15.6" thickBot="1" x14ac:dyDescent="0.3">
      <c r="A33" s="1">
        <v>3</v>
      </c>
      <c r="B33" s="49" t="s">
        <v>26</v>
      </c>
      <c r="C33" s="49"/>
      <c r="D33" s="49"/>
      <c r="E33" s="49"/>
      <c r="F33" s="49"/>
      <c r="G33" s="49"/>
      <c r="H33" s="49"/>
      <c r="I33" s="49"/>
      <c r="J33" s="50"/>
      <c r="K33" s="17">
        <v>0.01</v>
      </c>
      <c r="L33" s="1" t="s">
        <v>23</v>
      </c>
    </row>
    <row r="34" spans="1:13" ht="15.6" thickBot="1" x14ac:dyDescent="0.3"/>
    <row r="35" spans="1:13" ht="15.6" thickBot="1" x14ac:dyDescent="0.3">
      <c r="A35" s="1">
        <v>4</v>
      </c>
      <c r="B35" s="49" t="s">
        <v>27</v>
      </c>
      <c r="C35" s="49"/>
      <c r="D35" s="49"/>
      <c r="E35" s="49"/>
      <c r="F35" s="49"/>
      <c r="G35" s="50"/>
      <c r="H35" s="10">
        <v>4</v>
      </c>
      <c r="I35" s="1" t="s">
        <v>28</v>
      </c>
      <c r="J35" s="1" t="s">
        <v>29</v>
      </c>
      <c r="L35" s="10">
        <v>100</v>
      </c>
    </row>
    <row r="37" spans="1:13" x14ac:dyDescent="0.25">
      <c r="A37" s="1">
        <v>5</v>
      </c>
      <c r="B37" s="49" t="s">
        <v>30</v>
      </c>
      <c r="C37" s="49"/>
      <c r="D37" s="49"/>
      <c r="E37" s="49"/>
      <c r="F37" s="49"/>
      <c r="M37" s="11"/>
    </row>
    <row r="38" spans="1:13" ht="15.6" thickBot="1" x14ac:dyDescent="0.3"/>
    <row r="39" spans="1:13" ht="15.6" thickBot="1" x14ac:dyDescent="0.3">
      <c r="A39" s="1" t="s">
        <v>31</v>
      </c>
      <c r="B39" s="49" t="s">
        <v>64</v>
      </c>
      <c r="C39" s="49"/>
      <c r="D39" s="49"/>
      <c r="E39" s="49"/>
      <c r="F39" s="49"/>
      <c r="G39" s="49"/>
      <c r="H39" s="49"/>
      <c r="I39" s="49"/>
      <c r="J39" s="49"/>
      <c r="K39" s="50"/>
      <c r="L39" s="18">
        <v>20000</v>
      </c>
      <c r="M39" s="1" t="s">
        <v>33</v>
      </c>
    </row>
    <row r="40" spans="1:13" ht="15.6" thickBot="1" x14ac:dyDescent="0.3">
      <c r="A40" s="1" t="s">
        <v>34</v>
      </c>
      <c r="B40" s="49" t="s">
        <v>65</v>
      </c>
      <c r="C40" s="49"/>
      <c r="D40" s="49"/>
      <c r="E40" s="49"/>
      <c r="F40" s="49"/>
      <c r="G40" s="49"/>
      <c r="H40" s="49"/>
      <c r="I40" s="49"/>
      <c r="J40" s="49"/>
      <c r="K40" s="50"/>
      <c r="L40" s="18">
        <v>10000</v>
      </c>
      <c r="M40" s="1" t="s">
        <v>33</v>
      </c>
    </row>
    <row r="41" spans="1:13" ht="15.6" thickBot="1" x14ac:dyDescent="0.3">
      <c r="A41" s="1" t="s">
        <v>34</v>
      </c>
      <c r="B41" s="49" t="s">
        <v>66</v>
      </c>
      <c r="C41" s="49"/>
      <c r="D41" s="49"/>
      <c r="E41" s="49"/>
      <c r="F41" s="49"/>
      <c r="G41" s="49"/>
      <c r="H41" s="49"/>
      <c r="I41" s="49"/>
      <c r="J41" s="49"/>
      <c r="K41" s="50"/>
      <c r="L41" s="19">
        <v>10000</v>
      </c>
      <c r="M41" s="1" t="s">
        <v>33</v>
      </c>
    </row>
    <row r="43" spans="1:13" ht="15.6" thickBot="1" x14ac:dyDescent="0.3">
      <c r="K43" s="47" t="s">
        <v>37</v>
      </c>
      <c r="L43" s="12">
        <f>SUM(L39:L42)</f>
        <v>40000</v>
      </c>
    </row>
    <row r="44" spans="1:13" ht="15.6" thickBot="1" x14ac:dyDescent="0.3">
      <c r="G44" s="48" t="s">
        <v>67</v>
      </c>
      <c r="H44" s="48"/>
      <c r="I44" s="48"/>
      <c r="J44" s="48"/>
      <c r="K44" s="51"/>
      <c r="L44" s="20">
        <v>1</v>
      </c>
    </row>
    <row r="45" spans="1:13" x14ac:dyDescent="0.25">
      <c r="L45" s="21"/>
    </row>
    <row r="46" spans="1:13" ht="15.6" x14ac:dyDescent="0.3">
      <c r="A46" s="52"/>
      <c r="B46" s="53" t="s">
        <v>68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8" spans="1:13" ht="15.6" x14ac:dyDescent="0.3">
      <c r="A48" s="44" t="s">
        <v>39</v>
      </c>
      <c r="B48" s="44"/>
      <c r="C48" s="44"/>
      <c r="D48" s="44"/>
      <c r="E48" s="44"/>
      <c r="F48" s="43" t="s">
        <v>40</v>
      </c>
      <c r="G48" s="43" t="s">
        <v>71</v>
      </c>
      <c r="H48" s="43"/>
      <c r="I48" s="43" t="s">
        <v>70</v>
      </c>
      <c r="J48" s="4"/>
      <c r="K48" s="4"/>
      <c r="L48" s="4"/>
      <c r="M48" s="43" t="s">
        <v>72</v>
      </c>
    </row>
    <row r="49" spans="1:15" x14ac:dyDescent="0.25">
      <c r="F49" s="1" t="s">
        <v>6</v>
      </c>
      <c r="H49" s="22" t="s">
        <v>44</v>
      </c>
      <c r="M49" s="1" t="s">
        <v>6</v>
      </c>
    </row>
    <row r="50" spans="1:15" ht="15.6" x14ac:dyDescent="0.3">
      <c r="A50" s="1">
        <v>1</v>
      </c>
      <c r="B50" s="49" t="s">
        <v>45</v>
      </c>
      <c r="C50" s="49"/>
      <c r="D50" s="49"/>
      <c r="E50" s="49"/>
      <c r="F50" s="12">
        <f>SUM(E21)</f>
        <v>72000</v>
      </c>
      <c r="G50" s="23">
        <f>SUM(K29*E9)</f>
        <v>1350000</v>
      </c>
      <c r="H50" s="24">
        <f>SUM(E10)</f>
        <v>0.22</v>
      </c>
      <c r="I50" s="12">
        <f>SUM(G50*E10)</f>
        <v>297000</v>
      </c>
      <c r="L50" s="26" t="s">
        <v>6</v>
      </c>
      <c r="M50" s="25">
        <f>SUM((I50-E21)/E21)</f>
        <v>3.125</v>
      </c>
      <c r="N50" s="26" t="s">
        <v>6</v>
      </c>
      <c r="O50" s="27" t="s">
        <v>6</v>
      </c>
    </row>
    <row r="51" spans="1:15" ht="15.6" x14ac:dyDescent="0.3">
      <c r="F51" s="12" t="s">
        <v>6</v>
      </c>
      <c r="G51" s="23"/>
      <c r="M51" s="28" t="s">
        <v>6</v>
      </c>
    </row>
    <row r="52" spans="1:15" ht="15.6" x14ac:dyDescent="0.3">
      <c r="A52" s="1">
        <v>2</v>
      </c>
      <c r="B52" s="49" t="s">
        <v>46</v>
      </c>
      <c r="C52" s="49"/>
      <c r="D52" s="49"/>
      <c r="E52" s="49"/>
      <c r="F52" s="12">
        <f>SUM(E21)</f>
        <v>72000</v>
      </c>
      <c r="G52" s="23">
        <f>SUM(G31*L31)</f>
        <v>150000</v>
      </c>
      <c r="H52" s="24">
        <f>SUM(E10)</f>
        <v>0.22</v>
      </c>
      <c r="I52" s="12">
        <f>SUM(G52*E10)</f>
        <v>33000</v>
      </c>
      <c r="M52" s="25">
        <f>SUM((I52-E21)/E21)</f>
        <v>-0.54166666666666663</v>
      </c>
    </row>
    <row r="53" spans="1:15" ht="15.6" x14ac:dyDescent="0.3">
      <c r="F53" s="12" t="s">
        <v>6</v>
      </c>
      <c r="G53" s="23"/>
      <c r="M53" s="28" t="s">
        <v>6</v>
      </c>
    </row>
    <row r="54" spans="1:15" ht="15.6" x14ac:dyDescent="0.3">
      <c r="A54" s="1">
        <v>3</v>
      </c>
      <c r="B54" s="49" t="s">
        <v>69</v>
      </c>
      <c r="C54" s="49"/>
      <c r="D54" s="49"/>
      <c r="E54" s="49"/>
      <c r="F54" s="12">
        <f>SUM(E21)</f>
        <v>72000</v>
      </c>
      <c r="G54" s="29">
        <f>SUM(K33*E9)</f>
        <v>1350000</v>
      </c>
      <c r="H54" s="24">
        <f>SUM(E10)</f>
        <v>0.22</v>
      </c>
      <c r="I54" s="12">
        <f>SUM(G54*E10)</f>
        <v>297000</v>
      </c>
      <c r="M54" s="25">
        <f>SUM((I54-E21)/E21)</f>
        <v>3.125</v>
      </c>
    </row>
    <row r="55" spans="1:15" ht="15.6" x14ac:dyDescent="0.3">
      <c r="F55" s="12" t="s">
        <v>6</v>
      </c>
      <c r="G55" s="29"/>
      <c r="M55" s="28" t="s">
        <v>6</v>
      </c>
    </row>
    <row r="56" spans="1:15" ht="15.6" x14ac:dyDescent="0.3">
      <c r="A56" s="1">
        <v>4</v>
      </c>
      <c r="B56" s="49" t="s">
        <v>48</v>
      </c>
      <c r="C56" s="49"/>
      <c r="D56" s="49"/>
      <c r="E56" s="49"/>
      <c r="F56" s="12">
        <f>SUM(E21)</f>
        <v>72000</v>
      </c>
      <c r="G56" s="23">
        <f>SUM(H35*L35*52)</f>
        <v>20800</v>
      </c>
      <c r="I56" s="12">
        <f>SUM(G56)</f>
        <v>20800</v>
      </c>
      <c r="M56" s="25">
        <f>SUM((I56-E21)/E21)</f>
        <v>-0.71111111111111114</v>
      </c>
    </row>
    <row r="57" spans="1:15" ht="15.6" x14ac:dyDescent="0.3">
      <c r="F57" s="12" t="s">
        <v>6</v>
      </c>
      <c r="G57" s="23"/>
      <c r="M57" s="28" t="s">
        <v>6</v>
      </c>
    </row>
    <row r="58" spans="1:15" ht="15.6" x14ac:dyDescent="0.3">
      <c r="A58" s="1">
        <v>5</v>
      </c>
      <c r="B58" s="49" t="s">
        <v>73</v>
      </c>
      <c r="C58" s="49"/>
      <c r="D58" s="49"/>
      <c r="E58" s="49"/>
      <c r="F58" s="12">
        <f>SUM(E21)</f>
        <v>72000</v>
      </c>
      <c r="G58" s="23">
        <f>SUM(L43*L44)</f>
        <v>40000</v>
      </c>
      <c r="I58" s="12">
        <f>SUM(G58)</f>
        <v>40000</v>
      </c>
      <c r="M58" s="25">
        <f>SUM((I58-E21)/E21)</f>
        <v>-0.44444444444444442</v>
      </c>
    </row>
    <row r="59" spans="1:15" x14ac:dyDescent="0.25">
      <c r="F59" s="12" t="s">
        <v>6</v>
      </c>
      <c r="I59" s="30" t="s">
        <v>6</v>
      </c>
      <c r="K59" s="27" t="s">
        <v>6</v>
      </c>
    </row>
    <row r="60" spans="1:15" ht="15.6" x14ac:dyDescent="0.3">
      <c r="E60" s="1" t="s">
        <v>6</v>
      </c>
      <c r="F60" s="12" t="s">
        <v>6</v>
      </c>
      <c r="G60" s="31" t="s">
        <v>6</v>
      </c>
      <c r="H60" s="1" t="s">
        <v>6</v>
      </c>
      <c r="I60" s="33">
        <f>SUM(I50:I58)</f>
        <v>687800</v>
      </c>
      <c r="J60" s="34" t="s">
        <v>50</v>
      </c>
      <c r="K60" s="40">
        <f>SUM(E21)</f>
        <v>72000</v>
      </c>
      <c r="L60" s="36" t="s">
        <v>51</v>
      </c>
    </row>
    <row r="62" spans="1:15" ht="15.6" x14ac:dyDescent="0.3">
      <c r="F62" s="1" t="s">
        <v>6</v>
      </c>
      <c r="G62" s="1" t="s">
        <v>6</v>
      </c>
      <c r="H62" s="32" t="s">
        <v>6</v>
      </c>
    </row>
    <row r="63" spans="1:15" ht="15.6" x14ac:dyDescent="0.3">
      <c r="A63" s="44" t="s">
        <v>52</v>
      </c>
      <c r="B63" s="44"/>
      <c r="C63" s="44"/>
      <c r="D63" s="44"/>
      <c r="E63" s="44"/>
      <c r="F63" s="4" t="s">
        <v>40</v>
      </c>
      <c r="G63" s="4" t="s">
        <v>41</v>
      </c>
      <c r="H63" s="4"/>
      <c r="I63" s="4" t="s">
        <v>42</v>
      </c>
      <c r="K63" s="4" t="s">
        <v>43</v>
      </c>
    </row>
    <row r="64" spans="1:15" x14ac:dyDescent="0.25">
      <c r="F64" s="1" t="s">
        <v>6</v>
      </c>
      <c r="H64" s="22" t="s">
        <v>44</v>
      </c>
      <c r="K64" s="1" t="s">
        <v>6</v>
      </c>
    </row>
    <row r="65" spans="1:15" ht="15.6" x14ac:dyDescent="0.3">
      <c r="A65" s="1">
        <v>1</v>
      </c>
      <c r="B65" s="49" t="s">
        <v>45</v>
      </c>
      <c r="C65" s="49"/>
      <c r="D65" s="49"/>
      <c r="E65" s="49"/>
      <c r="F65" s="12">
        <f>SUM(E17)</f>
        <v>39000</v>
      </c>
      <c r="G65" s="23">
        <f>SUM(K29*E9)</f>
        <v>1350000</v>
      </c>
      <c r="H65" s="24">
        <f>SUM(E10)</f>
        <v>0.22</v>
      </c>
      <c r="I65" s="12">
        <f>SUM(G50*E10)</f>
        <v>297000</v>
      </c>
      <c r="K65" s="25">
        <f>SUM((I65-E17)/E17)</f>
        <v>6.615384615384615</v>
      </c>
      <c r="L65" s="26">
        <f>SUM(I65/F65)</f>
        <v>7.615384615384615</v>
      </c>
      <c r="M65" s="1" t="s">
        <v>6</v>
      </c>
      <c r="N65" s="26" t="s">
        <v>6</v>
      </c>
      <c r="O65" s="27" t="s">
        <v>6</v>
      </c>
    </row>
    <row r="66" spans="1:15" ht="15.6" x14ac:dyDescent="0.3">
      <c r="F66" s="12" t="s">
        <v>6</v>
      </c>
      <c r="G66" s="23"/>
      <c r="K66" s="28" t="s">
        <v>6</v>
      </c>
    </row>
    <row r="67" spans="1:15" ht="15.6" x14ac:dyDescent="0.3">
      <c r="A67" s="1">
        <v>2</v>
      </c>
      <c r="B67" s="49" t="s">
        <v>46</v>
      </c>
      <c r="C67" s="49"/>
      <c r="D67" s="49"/>
      <c r="E67" s="49"/>
      <c r="F67" s="12">
        <f>SUM(E17)</f>
        <v>39000</v>
      </c>
      <c r="G67" s="23">
        <f>SUM(G31*L31)</f>
        <v>150000</v>
      </c>
      <c r="H67" s="24">
        <f>SUM(E10)</f>
        <v>0.22</v>
      </c>
      <c r="I67" s="12">
        <f>SUM(G52*E10)</f>
        <v>33000</v>
      </c>
      <c r="K67" s="25">
        <f>SUM((I67-E17)/E17)</f>
        <v>-0.15384615384615385</v>
      </c>
    </row>
    <row r="68" spans="1:15" ht="15.6" x14ac:dyDescent="0.3">
      <c r="F68" s="12" t="s">
        <v>6</v>
      </c>
      <c r="G68" s="23"/>
      <c r="K68" s="28" t="s">
        <v>6</v>
      </c>
    </row>
    <row r="69" spans="1:15" ht="15.6" x14ac:dyDescent="0.3">
      <c r="A69" s="1">
        <v>3</v>
      </c>
      <c r="B69" s="49" t="s">
        <v>69</v>
      </c>
      <c r="C69" s="49"/>
      <c r="D69" s="49"/>
      <c r="E69" s="49"/>
      <c r="F69" s="12">
        <f>SUM(E17)</f>
        <v>39000</v>
      </c>
      <c r="G69" s="29">
        <f>SUM(K33*E9)</f>
        <v>1350000</v>
      </c>
      <c r="H69" s="24">
        <f>SUM(E10)</f>
        <v>0.22</v>
      </c>
      <c r="I69" s="12">
        <f>SUM(G54*E10)</f>
        <v>297000</v>
      </c>
      <c r="K69" s="25">
        <f>SUM((I69-E17)/E17)</f>
        <v>6.615384615384615</v>
      </c>
    </row>
    <row r="70" spans="1:15" ht="15.6" x14ac:dyDescent="0.3">
      <c r="F70" s="12" t="s">
        <v>6</v>
      </c>
      <c r="G70" s="29"/>
      <c r="K70" s="28" t="s">
        <v>6</v>
      </c>
    </row>
    <row r="71" spans="1:15" ht="15.6" x14ac:dyDescent="0.3">
      <c r="A71" s="1">
        <v>4</v>
      </c>
      <c r="B71" s="49" t="s">
        <v>48</v>
      </c>
      <c r="C71" s="49"/>
      <c r="D71" s="49"/>
      <c r="E71" s="49"/>
      <c r="F71" s="12">
        <f>SUM(E17)</f>
        <v>39000</v>
      </c>
      <c r="G71" s="23">
        <f>SUM(H35*L35*52)</f>
        <v>20800</v>
      </c>
      <c r="I71" s="12">
        <f>SUM(G71)</f>
        <v>20800</v>
      </c>
      <c r="K71" s="25">
        <f>SUM((I71-E17)/E17)</f>
        <v>-0.46666666666666667</v>
      </c>
    </row>
    <row r="72" spans="1:15" ht="15.6" x14ac:dyDescent="0.3">
      <c r="F72" s="12" t="s">
        <v>6</v>
      </c>
      <c r="G72" s="23"/>
      <c r="K72" s="28" t="s">
        <v>6</v>
      </c>
    </row>
    <row r="73" spans="1:15" ht="15.6" x14ac:dyDescent="0.3">
      <c r="A73" s="1">
        <v>5</v>
      </c>
      <c r="B73" s="49" t="s">
        <v>73</v>
      </c>
      <c r="C73" s="49"/>
      <c r="D73" s="49"/>
      <c r="E73" s="49"/>
      <c r="F73" s="12">
        <f>SUM(E17)</f>
        <v>39000</v>
      </c>
      <c r="G73" s="23">
        <f>SUM(L43*L44)</f>
        <v>40000</v>
      </c>
      <c r="I73" s="12">
        <f>SUM(G73)</f>
        <v>40000</v>
      </c>
      <c r="K73" s="25">
        <f>SUM((I73-E17)/E17)</f>
        <v>2.564102564102564E-2</v>
      </c>
    </row>
    <row r="74" spans="1:15" x14ac:dyDescent="0.25">
      <c r="F74" s="12" t="s">
        <v>6</v>
      </c>
      <c r="I74" s="30" t="s">
        <v>6</v>
      </c>
      <c r="K74" s="27" t="s">
        <v>6</v>
      </c>
    </row>
    <row r="75" spans="1:15" ht="15.6" x14ac:dyDescent="0.3">
      <c r="E75" s="1" t="s">
        <v>6</v>
      </c>
      <c r="F75" s="12" t="s">
        <v>6</v>
      </c>
      <c r="G75" s="37" t="s">
        <v>6</v>
      </c>
      <c r="H75" s="1" t="s">
        <v>6</v>
      </c>
      <c r="I75" s="33">
        <f>SUM(I65:I73)</f>
        <v>687800</v>
      </c>
      <c r="J75" s="34" t="s">
        <v>53</v>
      </c>
      <c r="K75" s="35">
        <f>SUM(E17)</f>
        <v>39000</v>
      </c>
      <c r="L75" s="36" t="s">
        <v>54</v>
      </c>
    </row>
  </sheetData>
  <mergeCells count="36">
    <mergeCell ref="B65:E65"/>
    <mergeCell ref="B67:E67"/>
    <mergeCell ref="B69:E69"/>
    <mergeCell ref="B71:E71"/>
    <mergeCell ref="B73:E73"/>
    <mergeCell ref="G9:K9"/>
    <mergeCell ref="G10:K10"/>
    <mergeCell ref="B52:E52"/>
    <mergeCell ref="B54:E54"/>
    <mergeCell ref="B56:E56"/>
    <mergeCell ref="B58:E58"/>
    <mergeCell ref="A48:E48"/>
    <mergeCell ref="A63:E63"/>
    <mergeCell ref="B40:K40"/>
    <mergeCell ref="B41:K41"/>
    <mergeCell ref="G44:K44"/>
    <mergeCell ref="B46:M46"/>
    <mergeCell ref="B50:E50"/>
    <mergeCell ref="B31:F31"/>
    <mergeCell ref="I31:K31"/>
    <mergeCell ref="B33:J33"/>
    <mergeCell ref="B35:G35"/>
    <mergeCell ref="B37:F37"/>
    <mergeCell ref="B39:K39"/>
    <mergeCell ref="B17:D17"/>
    <mergeCell ref="B18:D18"/>
    <mergeCell ref="B19:D19"/>
    <mergeCell ref="B21:D21"/>
    <mergeCell ref="H23:M23"/>
    <mergeCell ref="B29:J29"/>
    <mergeCell ref="A6:M6"/>
    <mergeCell ref="B9:D9"/>
    <mergeCell ref="B10:D10"/>
    <mergeCell ref="B12:D12"/>
    <mergeCell ref="B14:D14"/>
    <mergeCell ref="B15:D15"/>
  </mergeCells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moredetailed</vt:lpstr>
      <vt:lpstr>example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Gardner</dc:creator>
  <cp:lastModifiedBy>Lindsay</cp:lastModifiedBy>
  <cp:lastPrinted>2015-09-19T17:05:24Z</cp:lastPrinted>
  <dcterms:created xsi:type="dcterms:W3CDTF">2015-03-01T21:00:13Z</dcterms:created>
  <dcterms:modified xsi:type="dcterms:W3CDTF">2016-05-18T16:44:25Z</dcterms:modified>
</cp:coreProperties>
</file>